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gis-pc2\Main Files\Budget and Money\Monthly Financials\2021_Financials\"/>
    </mc:Choice>
  </mc:AlternateContent>
  <bookViews>
    <workbookView xWindow="0" yWindow="0" windowWidth="19200" windowHeight="11460"/>
  </bookViews>
  <sheets>
    <sheet name="checking account detail" sheetId="4" r:id="rId1"/>
    <sheet name="balance sheet" sheetId="3" r:id="rId2"/>
    <sheet name="p&amp;l by grant" sheetId="2" r:id="rId3"/>
    <sheet name="budget vs actual" sheetId="1" r:id="rId4"/>
  </sheets>
  <definedNames>
    <definedName name="_xlnm.Print_Titles" localSheetId="1">'balance sheet'!$A:$E,'balance sheet'!$1:$2</definedName>
    <definedName name="_xlnm.Print_Titles" localSheetId="3">'budget vs actual'!$A:$E,'budget vs actual'!$1:$2</definedName>
    <definedName name="_xlnm.Print_Titles" localSheetId="0">'checking account detail'!$A:$C,'checking account detail'!$1:$1</definedName>
    <definedName name="_xlnm.Print_Titles" localSheetId="2">'p&amp;l by grant'!$A:$E,'p&amp;l by grant'!$2:$2</definedName>
    <definedName name="QB_COLUMN_1" localSheetId="0" hidden="1">'checking account detail'!$D$1</definedName>
    <definedName name="QB_COLUMN_20" localSheetId="0" hidden="1">'checking account detail'!$P$1</definedName>
    <definedName name="QB_COLUMN_276210" localSheetId="2" hidden="1">'p&amp;l by grant'!$AH$2</definedName>
    <definedName name="QB_COLUMN_297210" localSheetId="2" hidden="1">'p&amp;l by grant'!$AF$2</definedName>
    <definedName name="QB_COLUMN_3" localSheetId="0" hidden="1">'checking account detail'!$F$1</definedName>
    <definedName name="QB_COLUMN_30" localSheetId="0" hidden="1">'checking account detail'!$R$1</definedName>
    <definedName name="QB_COLUMN_31" localSheetId="0" hidden="1">'checking account detail'!$T$1</definedName>
    <definedName name="QB_COLUMN_31301" localSheetId="2" hidden="1">'p&amp;l by grant'!$AN$2</definedName>
    <definedName name="QB_COLUMN_328210" localSheetId="2" hidden="1">'p&amp;l by grant'!$AL$2</definedName>
    <definedName name="QB_COLUMN_4" localSheetId="0" hidden="1">'checking account detail'!$H$1</definedName>
    <definedName name="QB_COLUMN_418210" localSheetId="2" hidden="1">'p&amp;l by grant'!$AJ$2</definedName>
    <definedName name="QB_COLUMN_5" localSheetId="0" hidden="1">'checking account detail'!$J$1</definedName>
    <definedName name="QB_COLUMN_518210" localSheetId="2" hidden="1">'p&amp;l by grant'!$AD$2</definedName>
    <definedName name="QB_COLUMN_554210" localSheetId="2" hidden="1">'p&amp;l by grant'!$AB$2</definedName>
    <definedName name="QB_COLUMN_590210" localSheetId="2" hidden="1">'p&amp;l by grant'!$Z$2</definedName>
    <definedName name="QB_COLUMN_59200" localSheetId="1" hidden="1">'balance sheet'!$F$2</definedName>
    <definedName name="QB_COLUMN_59200" localSheetId="3" hidden="1">'budget vs actual'!$F$2</definedName>
    <definedName name="QB_COLUMN_61210" localSheetId="1" hidden="1">'balance sheet'!$H$2</definedName>
    <definedName name="QB_COLUMN_62220" localSheetId="3" hidden="1">'budget vs actual'!$J$2</definedName>
    <definedName name="QB_COLUMN_628210" localSheetId="2" hidden="1">'p&amp;l by grant'!$X$2</definedName>
    <definedName name="QB_COLUMN_629210" localSheetId="2" hidden="1">'p&amp;l by grant'!$V$2</definedName>
    <definedName name="QB_COLUMN_640210" localSheetId="2" hidden="1">'p&amp;l by grant'!$T$2</definedName>
    <definedName name="QB_COLUMN_641210" localSheetId="2" hidden="1">'p&amp;l by grant'!$R$2</definedName>
    <definedName name="QB_COLUMN_647210" localSheetId="2" hidden="1">'p&amp;l by grant'!$P$2</definedName>
    <definedName name="QB_COLUMN_648210" localSheetId="2" hidden="1">'p&amp;l by grant'!$N$2</definedName>
    <definedName name="QB_COLUMN_650210" localSheetId="2" hidden="1">'p&amp;l by grant'!$L$2</definedName>
    <definedName name="QB_COLUMN_651210" localSheetId="2" hidden="1">'p&amp;l by grant'!$J$2</definedName>
    <definedName name="QB_COLUMN_655210" localSheetId="2" hidden="1">'p&amp;l by grant'!$H$2</definedName>
    <definedName name="QB_COLUMN_656210" localSheetId="2" hidden="1">'p&amp;l by grant'!$F$2</definedName>
    <definedName name="QB_COLUMN_7" localSheetId="0" hidden="1">'checking account detail'!$L$1</definedName>
    <definedName name="QB_COLUMN_76210" localSheetId="3" hidden="1">'budget vs actual'!$H$2</definedName>
    <definedName name="QB_COLUMN_76230" localSheetId="3" hidden="1">'budget vs actual'!$L$2</definedName>
    <definedName name="QB_COLUMN_76240" localSheetId="3" hidden="1">'budget vs actual'!$N$2</definedName>
    <definedName name="QB_COLUMN_8" localSheetId="0" hidden="1">'checking account detail'!$N$1</definedName>
    <definedName name="QB_DATA_0" localSheetId="1" hidden="1">'balance sheet'!$6:$6,'balance sheet'!$9:$9,'balance sheet'!$12:$12,'balance sheet'!$13:$13,'balance sheet'!$17:$17,'balance sheet'!$18:$18,'balance sheet'!$21:$21,'balance sheet'!$28:$28,'balance sheet'!$29:$29,'balance sheet'!$30:$30,'balance sheet'!$35:$35,'balance sheet'!$36:$36,'balance sheet'!$37:$37</definedName>
    <definedName name="QB_DATA_0" localSheetId="3" hidden="1">'budget vs actual'!$6:$6,'budget vs actual'!$7:$7,'budget vs actual'!$8:$8,'budget vs actual'!$11:$11,'budget vs actual'!$14:$14,'budget vs actual'!$15:$15,'budget vs actual'!$16:$16,'budget vs actual'!$17:$17,'budget vs actual'!$18:$18,'budget vs actual'!$19:$19,'budget vs actual'!$22:$22,'budget vs actual'!$23:$23,'budget vs actual'!$24:$24,'budget vs actual'!$25:$25,'budget vs actual'!$30:$30,'budget vs actual'!$31:$31</definedName>
    <definedName name="QB_DATA_0" localSheetId="0" hidden="1">'checking account detail'!$2:$2,'checking account detail'!$3:$3,'checking account detail'!$4:$4,'checking account detail'!$5:$5,'checking account detail'!$6:$6,'checking account detail'!$7:$7,'checking account detail'!$8:$8,'checking account detail'!$9:$9,'checking account detail'!$10:$10,'checking account detail'!$11:$11,'checking account detail'!$12:$12,'checking account detail'!$13:$13,'checking account detail'!$14:$14,'checking account detail'!$15:$15,'checking account detail'!$16:$16,'checking account detail'!$17:$17</definedName>
    <definedName name="QB_DATA_0" localSheetId="2" hidden="1">'p&amp;l by grant'!$6:$6,'p&amp;l by grant'!$7:$7,'p&amp;l by grant'!$10:$10,'p&amp;l by grant'!$13:$13,'p&amp;l by grant'!$14:$14,'p&amp;l by grant'!$15:$15,'p&amp;l by grant'!$16:$16,'p&amp;l by grant'!$17:$17,'p&amp;l by grant'!$20:$20,'p&amp;l by grant'!$21:$21,'p&amp;l by grant'!$22:$22,'p&amp;l by grant'!$23:$23,'p&amp;l by grant'!$28:$28,'p&amp;l by grant'!$29:$29,'p&amp;l by grant'!$32:$32,'p&amp;l by grant'!$33:$33</definedName>
    <definedName name="QB_DATA_1" localSheetId="3" hidden="1">'budget vs actual'!$34:$34,'budget vs actual'!$35:$35,'budget vs actual'!$36:$36,'budget vs actual'!$39:$39,'budget vs actual'!$40:$40,'budget vs actual'!$41:$41,'budget vs actual'!$42:$42,'budget vs actual'!$43:$43,'budget vs actual'!$44:$44,'budget vs actual'!$45:$45,'budget vs actual'!$46:$46,'budget vs actual'!$47:$47,'budget vs actual'!$48:$48,'budget vs actual'!$51:$51,'budget vs actual'!$52:$52,'budget vs actual'!$55:$55</definedName>
    <definedName name="QB_DATA_1" localSheetId="0" hidden="1">'checking account detail'!$18:$18,'checking account detail'!$19:$19,'checking account detail'!$20:$20,'checking account detail'!$21:$21,'checking account detail'!$22:$22,'checking account detail'!$23:$23,'checking account detail'!$24:$24,'checking account detail'!$25:$25,'checking account detail'!$26:$26,'checking account detail'!$27:$27,'checking account detail'!$28:$28,'checking account detail'!$29:$29,'checking account detail'!$30:$30,'checking account detail'!$31:$31,'checking account detail'!$32:$32,'checking account detail'!#REF!</definedName>
    <definedName name="QB_DATA_1" localSheetId="2" hidden="1">'p&amp;l by grant'!$34:$34,'p&amp;l by grant'!$37:$37,'p&amp;l by grant'!$38:$38,'p&amp;l by grant'!$39:$39,'p&amp;l by grant'!$40:$40,'p&amp;l by grant'!$41:$41,'p&amp;l by grant'!$42:$42,'p&amp;l by grant'!$43:$43,'p&amp;l by grant'!$44:$44,'p&amp;l by grant'!$47:$47,'p&amp;l by grant'!$50:$50,'p&amp;l by grant'!$51:$51,'p&amp;l by grant'!$52:$52,'p&amp;l by grant'!$53:$53,'p&amp;l by grant'!$54:$54,'p&amp;l by grant'!$57:$57</definedName>
    <definedName name="QB_DATA_10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11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12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13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14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15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2" localSheetId="3" hidden="1">'budget vs actual'!$56:$56,'budget vs actual'!$57:$57,'budget vs actual'!$58:$58,'budget vs actual'!$59:$59,'budget vs actual'!$60:$60,'budget vs actual'!$63:$63,'budget vs actual'!$64:$64,'budget vs actual'!$65:$65</definedName>
    <definedName name="QB_DATA_2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2" localSheetId="2" hidden="1">'p&amp;l by grant'!$58:$58,'p&amp;l by grant'!$59:$59</definedName>
    <definedName name="QB_DATA_3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4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5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6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7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8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DATA_9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0" localSheetId="1" hidden="1">'balance sheet'!$F$7,'balance sheet'!$H$7,'balance sheet'!$F$10,'balance sheet'!$H$10,'balance sheet'!$F$14,'balance sheet'!$H$14,'balance sheet'!$F$15,'balance sheet'!$H$15,'balance sheet'!$F$19,'balance sheet'!$H$19,'balance sheet'!$F$22,'balance sheet'!$H$22,'balance sheet'!$F$23,'balance sheet'!$H$23,'balance sheet'!$F$31,'balance sheet'!$H$31</definedName>
    <definedName name="QB_FORMULA_0" localSheetId="3" hidden="1">'budget vs actual'!$F$9,'budget vs actual'!$H$9,'budget vs actual'!$J$9,'budget vs actual'!$L$9,'budget vs actual'!$N$9,'budget vs actual'!$F$12,'budget vs actual'!$J$12,'budget vs actual'!$F$20,'budget vs actual'!$H$20,'budget vs actual'!$J$20,'budget vs actual'!$L$20,'budget vs actual'!$N$20,'budget vs actual'!$F$26,'budget vs actual'!$H$26,'budget vs actual'!$J$26,'budget vs actual'!$L$26</definedName>
    <definedName name="QB_FORMULA_0" localSheetId="0" hidden="1">'checking account detail'!$T$3,'checking account detail'!$T$4,'checking account detail'!$T$5,'checking account detail'!$T$6,'checking account detail'!$T$7,'checking account detail'!$T$8,'checking account detail'!$T$9,'checking account detail'!$T$10,'checking account detail'!$T$11,'checking account detail'!$T$12,'checking account detail'!$T$13,'checking account detail'!$T$14,'checking account detail'!$T$15,'checking account detail'!$T$16,'checking account detail'!$T$17,'checking account detail'!$T$18</definedName>
    <definedName name="QB_FORMULA_0" localSheetId="2" hidden="1">'p&amp;l by grant'!$AN$6,'p&amp;l by grant'!$AN$7,'p&amp;l by grant'!$F$8,'p&amp;l by grant'!$H$8,'p&amp;l by grant'!$J$8,'p&amp;l by grant'!$L$8,'p&amp;l by grant'!$N$8,'p&amp;l by grant'!$P$8,'p&amp;l by grant'!$R$8,'p&amp;l by grant'!$T$8,'p&amp;l by grant'!$V$8,'p&amp;l by grant'!$X$8,'p&amp;l by grant'!$Z$8,'p&amp;l by grant'!$AB$8,'p&amp;l by grant'!$AD$8,'p&amp;l by grant'!$AF$8</definedName>
    <definedName name="QB_FORMULA_1" localSheetId="1" hidden="1">'balance sheet'!$F$32,'balance sheet'!$H$32,'balance sheet'!$F$33,'balance sheet'!$H$33,'balance sheet'!$F$38,'balance sheet'!$H$38,'balance sheet'!$F$39,'balance sheet'!$H$39</definedName>
    <definedName name="QB_FORMULA_1" localSheetId="3" hidden="1">'budget vs actual'!$N$26,'budget vs actual'!$F$27,'budget vs actual'!$H$27,'budget vs actual'!$J$27,'budget vs actual'!$L$27,'budget vs actual'!$N$27,'budget vs actual'!$F$32,'budget vs actual'!$H$32,'budget vs actual'!$J$32,'budget vs actual'!$L$32,'budget vs actual'!$N$32,'budget vs actual'!$F$37,'budget vs actual'!$H$37,'budget vs actual'!$J$37,'budget vs actual'!$L$37,'budget vs actual'!$N$37</definedName>
    <definedName name="QB_FORMULA_1" localSheetId="0" hidden="1">'checking account detail'!$T$19,'checking account detail'!$T$20,'checking account detail'!$T$21,'checking account detail'!$T$22,'checking account detail'!$T$23,'checking account detail'!$T$24,'checking account detail'!$T$25,'checking account detail'!$T$26,'checking account detail'!$T$27,'checking account detail'!$T$28,'checking account detail'!$T$29,'checking account detail'!$T$30,'checking account detail'!$T$31,'checking account detail'!$T$32,'checking account detail'!$R$33,'checking account detail'!$T$33</definedName>
    <definedName name="QB_FORMULA_1" localSheetId="2" hidden="1">'p&amp;l by grant'!$AH$8,'p&amp;l by grant'!$AJ$8,'p&amp;l by grant'!$AL$8,'p&amp;l by grant'!$AN$8,'p&amp;l by grant'!$AN$10,'p&amp;l by grant'!$F$11,'p&amp;l by grant'!$H$11,'p&amp;l by grant'!$J$11,'p&amp;l by grant'!$L$11,'p&amp;l by grant'!$N$11,'p&amp;l by grant'!$P$11,'p&amp;l by grant'!$R$11,'p&amp;l by grant'!$T$11,'p&amp;l by grant'!$V$11,'p&amp;l by grant'!$X$11,'p&amp;l by grant'!$Z$11</definedName>
    <definedName name="QB_FORMULA_10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0" localSheetId="2" hidden="1">'p&amp;l by grant'!$X$45,'p&amp;l by grant'!$Z$45,'p&amp;l by grant'!$AB$45,'p&amp;l by grant'!$AD$45,'p&amp;l by grant'!$AF$45,'p&amp;l by grant'!$AH$45,'p&amp;l by grant'!$AJ$45,'p&amp;l by grant'!$AL$45,'p&amp;l by grant'!$AN$45,'p&amp;l by grant'!$AN$47,'p&amp;l by grant'!$F$48,'p&amp;l by grant'!$H$48,'p&amp;l by grant'!$J$48,'p&amp;l by grant'!$L$48,'p&amp;l by grant'!$N$48,'p&amp;l by grant'!$P$48</definedName>
    <definedName name="QB_FORMULA_11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1" localSheetId="2" hidden="1">'p&amp;l by grant'!$R$48,'p&amp;l by grant'!$T$48,'p&amp;l by grant'!$V$48,'p&amp;l by grant'!$X$48,'p&amp;l by grant'!$Z$48,'p&amp;l by grant'!$AB$48,'p&amp;l by grant'!$AD$48,'p&amp;l by grant'!$AF$48,'p&amp;l by grant'!$AH$48,'p&amp;l by grant'!$AJ$48,'p&amp;l by grant'!$AL$48,'p&amp;l by grant'!$AN$48,'p&amp;l by grant'!$AN$50,'p&amp;l by grant'!$AN$51,'p&amp;l by grant'!$AN$52,'p&amp;l by grant'!$AN$53</definedName>
    <definedName name="QB_FORMULA_12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2" localSheetId="2" hidden="1">'p&amp;l by grant'!$AN$54,'p&amp;l by grant'!$F$55,'p&amp;l by grant'!$H$55,'p&amp;l by grant'!$J$55,'p&amp;l by grant'!$L$55,'p&amp;l by grant'!$N$55,'p&amp;l by grant'!$P$55,'p&amp;l by grant'!$R$55,'p&amp;l by grant'!$T$55,'p&amp;l by grant'!$V$55,'p&amp;l by grant'!$X$55,'p&amp;l by grant'!$Z$55,'p&amp;l by grant'!$AB$55,'p&amp;l by grant'!$AD$55,'p&amp;l by grant'!$AF$55,'p&amp;l by grant'!$AH$55</definedName>
    <definedName name="QB_FORMULA_13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3" localSheetId="2" hidden="1">'p&amp;l by grant'!$AJ$55,'p&amp;l by grant'!$AL$55,'p&amp;l by grant'!$AN$55,'p&amp;l by grant'!$AN$57,'p&amp;l by grant'!$AN$58,'p&amp;l by grant'!$AN$59,'p&amp;l by grant'!$F$60,'p&amp;l by grant'!$H$60,'p&amp;l by grant'!$J$60,'p&amp;l by grant'!$L$60,'p&amp;l by grant'!$N$60,'p&amp;l by grant'!$P$60,'p&amp;l by grant'!$R$60,'p&amp;l by grant'!$T$60,'p&amp;l by grant'!$V$60,'p&amp;l by grant'!$X$60</definedName>
    <definedName name="QB_FORMULA_14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4" localSheetId="2" hidden="1">'p&amp;l by grant'!$Z$60,'p&amp;l by grant'!$AB$60,'p&amp;l by grant'!$AD$60,'p&amp;l by grant'!$AF$60,'p&amp;l by grant'!$AH$60,'p&amp;l by grant'!$AJ$60,'p&amp;l by grant'!$AL$60,'p&amp;l by grant'!$AN$60,'p&amp;l by grant'!$F$61,'p&amp;l by grant'!$H$61,'p&amp;l by grant'!$J$61,'p&amp;l by grant'!$L$61,'p&amp;l by grant'!$N$61,'p&amp;l by grant'!$P$61,'p&amp;l by grant'!$R$61,'p&amp;l by grant'!$T$61</definedName>
    <definedName name="QB_FORMULA_15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5" localSheetId="2" hidden="1">'p&amp;l by grant'!$V$61,'p&amp;l by grant'!$X$61,'p&amp;l by grant'!$Z$61,'p&amp;l by grant'!$AB$61,'p&amp;l by grant'!$AD$61,'p&amp;l by grant'!$AF$61,'p&amp;l by grant'!$AH$61,'p&amp;l by grant'!$AJ$61,'p&amp;l by grant'!$AL$61,'p&amp;l by grant'!$AN$61,'p&amp;l by grant'!$F$62,'p&amp;l by grant'!$H$62,'p&amp;l by grant'!$J$62,'p&amp;l by grant'!$L$62,'p&amp;l by grant'!$N$62,'p&amp;l by grant'!$P$62</definedName>
    <definedName name="QB_FORMULA_16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6" localSheetId="2" hidden="1">'p&amp;l by grant'!$R$62,'p&amp;l by grant'!$T$62,'p&amp;l by grant'!$V$62,'p&amp;l by grant'!$X$62,'p&amp;l by grant'!$Z$62,'p&amp;l by grant'!$AB$62,'p&amp;l by grant'!$AD$62,'p&amp;l by grant'!$AF$62,'p&amp;l by grant'!$AH$62,'p&amp;l by grant'!$AJ$62,'p&amp;l by grant'!$AL$62,'p&amp;l by grant'!$AN$62,'p&amp;l by grant'!$F$63,'p&amp;l by grant'!$H$63,'p&amp;l by grant'!$J$63,'p&amp;l by grant'!$L$63</definedName>
    <definedName name="QB_FORMULA_17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17" localSheetId="2" hidden="1">'p&amp;l by grant'!$N$63,'p&amp;l by grant'!$P$63,'p&amp;l by grant'!$R$63,'p&amp;l by grant'!$T$63,'p&amp;l by grant'!$V$63,'p&amp;l by grant'!$X$63,'p&amp;l by grant'!$Z$63,'p&amp;l by grant'!$AB$63,'p&amp;l by grant'!$AD$63,'p&amp;l by grant'!$AF$63,'p&amp;l by grant'!$AH$63,'p&amp;l by grant'!$AJ$63,'p&amp;l by grant'!$AL$63,'p&amp;l by grant'!$AN$63</definedName>
    <definedName name="QB_FORMULA_2" localSheetId="3" hidden="1">'budget vs actual'!$F$49,'budget vs actual'!$H$49,'budget vs actual'!$J$49,'budget vs actual'!$L$49,'budget vs actual'!$N$49,'budget vs actual'!$F$53,'budget vs actual'!$H$53,'budget vs actual'!$J$53,'budget vs actual'!$L$53,'budget vs actual'!$N$53,'budget vs actual'!$F$61,'budget vs actual'!$H$61,'budget vs actual'!$J$61,'budget vs actual'!$L$61,'budget vs actual'!$N$61,'budget vs actual'!$F$66</definedName>
    <definedName name="QB_FORMULA_2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2" localSheetId="2" hidden="1">'p&amp;l by grant'!$AB$11,'p&amp;l by grant'!$AD$11,'p&amp;l by grant'!$AF$11,'p&amp;l by grant'!$AH$11,'p&amp;l by grant'!$AJ$11,'p&amp;l by grant'!$AL$11,'p&amp;l by grant'!$AN$11,'p&amp;l by grant'!$AN$13,'p&amp;l by grant'!$AN$14,'p&amp;l by grant'!$AN$15,'p&amp;l by grant'!$AN$16,'p&amp;l by grant'!$AN$17,'p&amp;l by grant'!$F$18,'p&amp;l by grant'!$H$18,'p&amp;l by grant'!$J$18,'p&amp;l by grant'!$L$18</definedName>
    <definedName name="QB_FORMULA_3" localSheetId="3" hidden="1">'budget vs actual'!$H$66,'budget vs actual'!$J$66,'budget vs actual'!$L$66,'budget vs actual'!$N$66,'budget vs actual'!$F$67,'budget vs actual'!$H$67,'budget vs actual'!$J$67,'budget vs actual'!$L$67,'budget vs actual'!$N$67,'budget vs actual'!$F$68,'budget vs actual'!$H$68,'budget vs actual'!$J$68,'budget vs actual'!$L$68,'budget vs actual'!$N$68,'budget vs actual'!$F$69,'budget vs actual'!$H$69</definedName>
    <definedName name="QB_FORMULA_3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3" localSheetId="2" hidden="1">'p&amp;l by grant'!$N$18,'p&amp;l by grant'!$P$18,'p&amp;l by grant'!$R$18,'p&amp;l by grant'!$T$18,'p&amp;l by grant'!$V$18,'p&amp;l by grant'!$X$18,'p&amp;l by grant'!$Z$18,'p&amp;l by grant'!$AB$18,'p&amp;l by grant'!$AD$18,'p&amp;l by grant'!$AF$18,'p&amp;l by grant'!$AH$18,'p&amp;l by grant'!$AJ$18,'p&amp;l by grant'!$AL$18,'p&amp;l by grant'!$AN$18,'p&amp;l by grant'!$AN$20,'p&amp;l by grant'!$AN$21</definedName>
    <definedName name="QB_FORMULA_4" localSheetId="3" hidden="1">'budget vs actual'!$J$69,'budget vs actual'!$L$69,'budget vs actual'!$N$69</definedName>
    <definedName name="QB_FORMULA_4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4" localSheetId="2" hidden="1">'p&amp;l by grant'!$AN$22,'p&amp;l by grant'!$AN$23,'p&amp;l by grant'!$F$24,'p&amp;l by grant'!$H$24,'p&amp;l by grant'!$J$24,'p&amp;l by grant'!$L$24,'p&amp;l by grant'!$N$24,'p&amp;l by grant'!$P$24,'p&amp;l by grant'!$R$24,'p&amp;l by grant'!$T$24,'p&amp;l by grant'!$V$24,'p&amp;l by grant'!$X$24,'p&amp;l by grant'!$Z$24,'p&amp;l by grant'!$AB$24,'p&amp;l by grant'!$AD$24,'p&amp;l by grant'!$AF$24</definedName>
    <definedName name="QB_FORMULA_5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5" localSheetId="2" hidden="1">'p&amp;l by grant'!$AH$24,'p&amp;l by grant'!$AJ$24,'p&amp;l by grant'!$AL$24,'p&amp;l by grant'!$AN$24,'p&amp;l by grant'!$F$25,'p&amp;l by grant'!$H$25,'p&amp;l by grant'!$J$25,'p&amp;l by grant'!$L$25,'p&amp;l by grant'!$N$25,'p&amp;l by grant'!$P$25,'p&amp;l by grant'!$R$25,'p&amp;l by grant'!$T$25,'p&amp;l by grant'!$V$25,'p&amp;l by grant'!$X$25,'p&amp;l by grant'!$Z$25,'p&amp;l by grant'!$AB$25</definedName>
    <definedName name="QB_FORMULA_6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6" localSheetId="2" hidden="1">'p&amp;l by grant'!$AD$25,'p&amp;l by grant'!$AF$25,'p&amp;l by grant'!$AH$25,'p&amp;l by grant'!$AJ$25,'p&amp;l by grant'!$AL$25,'p&amp;l by grant'!$AN$25,'p&amp;l by grant'!$AN$28,'p&amp;l by grant'!$AN$29,'p&amp;l by grant'!$F$30,'p&amp;l by grant'!$H$30,'p&amp;l by grant'!$J$30,'p&amp;l by grant'!$L$30,'p&amp;l by grant'!$N$30,'p&amp;l by grant'!$P$30,'p&amp;l by grant'!$R$30,'p&amp;l by grant'!$T$30</definedName>
    <definedName name="QB_FORMULA_7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7" localSheetId="2" hidden="1">'p&amp;l by grant'!$V$30,'p&amp;l by grant'!$X$30,'p&amp;l by grant'!$Z$30,'p&amp;l by grant'!$AB$30,'p&amp;l by grant'!$AD$30,'p&amp;l by grant'!$AF$30,'p&amp;l by grant'!$AH$30,'p&amp;l by grant'!$AJ$30,'p&amp;l by grant'!$AL$30,'p&amp;l by grant'!$AN$30,'p&amp;l by grant'!$AN$32,'p&amp;l by grant'!$AN$33,'p&amp;l by grant'!$AN$34,'p&amp;l by grant'!$F$35,'p&amp;l by grant'!$H$35,'p&amp;l by grant'!$J$35</definedName>
    <definedName name="QB_FORMULA_8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8" localSheetId="2" hidden="1">'p&amp;l by grant'!$L$35,'p&amp;l by grant'!$N$35,'p&amp;l by grant'!$P$35,'p&amp;l by grant'!$R$35,'p&amp;l by grant'!$T$35,'p&amp;l by grant'!$V$35,'p&amp;l by grant'!$X$35,'p&amp;l by grant'!$Z$35,'p&amp;l by grant'!$AB$35,'p&amp;l by grant'!$AD$35,'p&amp;l by grant'!$AF$35,'p&amp;l by grant'!$AH$35,'p&amp;l by grant'!$AJ$35,'p&amp;l by grant'!$AL$35,'p&amp;l by grant'!$AN$35,'p&amp;l by grant'!$AN$37</definedName>
    <definedName name="QB_FORMULA_9" localSheetId="0" hidden="1">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detail'!#REF!,'checking account detail'!#REF!</definedName>
    <definedName name="QB_FORMULA_9" localSheetId="2" hidden="1">'p&amp;l by grant'!$AN$38,'p&amp;l by grant'!$AN$39,'p&amp;l by grant'!$AN$40,'p&amp;l by grant'!$AN$41,'p&amp;l by grant'!$AN$42,'p&amp;l by grant'!$AN$43,'p&amp;l by grant'!$AN$44,'p&amp;l by grant'!$F$45,'p&amp;l by grant'!$H$45,'p&amp;l by grant'!$J$45,'p&amp;l by grant'!$L$45,'p&amp;l by grant'!$N$45,'p&amp;l by grant'!$P$45,'p&amp;l by grant'!$R$45,'p&amp;l by grant'!$T$45,'p&amp;l by grant'!$V$45</definedName>
    <definedName name="QB_ROW_1" localSheetId="1" hidden="1">'balance sheet'!$A$3</definedName>
    <definedName name="QB_ROW_100010" localSheetId="0" hidden="1">'checking account detail'!#REF!</definedName>
    <definedName name="QB_ROW_10020" localSheetId="0" hidden="1">'checking account detail'!#REF!</definedName>
    <definedName name="QB_ROW_100310" localSheetId="0" hidden="1">'checking account detail'!#REF!</definedName>
    <definedName name="QB_ROW_101010" localSheetId="0" hidden="1">'checking account detail'!#REF!</definedName>
    <definedName name="QB_ROW_1011" localSheetId="1" hidden="1">'balance sheet'!$B$4</definedName>
    <definedName name="QB_ROW_101310" localSheetId="0" hidden="1">'checking account detail'!#REF!</definedName>
    <definedName name="QB_ROW_102020" localSheetId="0" hidden="1">'checking account detail'!#REF!</definedName>
    <definedName name="QB_ROW_102320" localSheetId="0" hidden="1">'checking account detail'!#REF!</definedName>
    <definedName name="QB_ROW_103020" localSheetId="0" hidden="1">'checking account detail'!#REF!</definedName>
    <definedName name="QB_ROW_10320" localSheetId="0" hidden="1">'checking account detail'!#REF!</definedName>
    <definedName name="QB_ROW_103320" localSheetId="0" hidden="1">'checking account detail'!#REF!</definedName>
    <definedName name="QB_ROW_104020" localSheetId="0" hidden="1">'checking account detail'!#REF!</definedName>
    <definedName name="QB_ROW_104240" localSheetId="3" hidden="1">'budget vs actual'!$E$65</definedName>
    <definedName name="QB_ROW_104240" localSheetId="2" hidden="1">'p&amp;l by grant'!$E$59</definedName>
    <definedName name="QB_ROW_104320" localSheetId="0" hidden="1">'checking account detail'!#REF!</definedName>
    <definedName name="QB_ROW_105010" localSheetId="0" hidden="1">'checking account detail'!#REF!</definedName>
    <definedName name="QB_ROW_105310" localSheetId="0" hidden="1">'checking account detail'!#REF!</definedName>
    <definedName name="QB_ROW_106020" localSheetId="0" hidden="1">'checking account detail'!#REF!</definedName>
    <definedName name="QB_ROW_106320" localSheetId="0" hidden="1">'checking account detail'!#REF!</definedName>
    <definedName name="QB_ROW_107020" localSheetId="0" hidden="1">'checking account detail'!#REF!</definedName>
    <definedName name="QB_ROW_107240" localSheetId="3" hidden="1">'budget vs actual'!$E$11</definedName>
    <definedName name="QB_ROW_107240" localSheetId="2" hidden="1">'p&amp;l by grant'!$E$10</definedName>
    <definedName name="QB_ROW_107320" localSheetId="0" hidden="1">'checking account detail'!#REF!</definedName>
    <definedName name="QB_ROW_108010" localSheetId="0" hidden="1">'checking account detail'!#REF!</definedName>
    <definedName name="QB_ROW_108230" localSheetId="1" hidden="1">'balance sheet'!$D$13</definedName>
    <definedName name="QB_ROW_108310" localSheetId="0" hidden="1">'checking account detail'!#REF!</definedName>
    <definedName name="QB_ROW_109010" localSheetId="0" hidden="1">'checking account detail'!#REF!</definedName>
    <definedName name="QB_ROW_109220" localSheetId="1" hidden="1">'balance sheet'!$C$18</definedName>
    <definedName name="QB_ROW_109310" localSheetId="0" hidden="1">'checking account detail'!#REF!</definedName>
    <definedName name="QB_ROW_110020" localSheetId="0" hidden="1">'checking account detail'!#REF!</definedName>
    <definedName name="QB_ROW_11020" localSheetId="0" hidden="1">'checking account detail'!#REF!</definedName>
    <definedName name="QB_ROW_110240" localSheetId="3" hidden="1">'budget vs actual'!$E$17</definedName>
    <definedName name="QB_ROW_110240" localSheetId="2" hidden="1">'p&amp;l by grant'!$E$15</definedName>
    <definedName name="QB_ROW_110320" localSheetId="0" hidden="1">'checking account detail'!#REF!</definedName>
    <definedName name="QB_ROW_111020" localSheetId="0" hidden="1">'checking account detail'!#REF!</definedName>
    <definedName name="QB_ROW_111320" localSheetId="0" hidden="1">'checking account detail'!#REF!</definedName>
    <definedName name="QB_ROW_112010" localSheetId="0" hidden="1">'checking account detail'!#REF!</definedName>
    <definedName name="QB_ROW_112020" localSheetId="0" hidden="1">'checking account detail'!#REF!</definedName>
    <definedName name="QB_ROW_112310" localSheetId="0" hidden="1">'checking account detail'!#REF!</definedName>
    <definedName name="QB_ROW_112320" localSheetId="0" hidden="1">'checking account detail'!#REF!</definedName>
    <definedName name="QB_ROW_113020" localSheetId="0" hidden="1">'checking account detail'!#REF!</definedName>
    <definedName name="QB_ROW_11320" localSheetId="0" hidden="1">'checking account detail'!#REF!</definedName>
    <definedName name="QB_ROW_113320" localSheetId="0" hidden="1">'checking account detail'!#REF!</definedName>
    <definedName name="QB_ROW_114020" localSheetId="0" hidden="1">'checking account detail'!#REF!</definedName>
    <definedName name="QB_ROW_114240" localSheetId="3" hidden="1">'budget vs actual'!$E$8</definedName>
    <definedName name="QB_ROW_114240" localSheetId="2" hidden="1">'p&amp;l by grant'!$E$7</definedName>
    <definedName name="QB_ROW_114320" localSheetId="0" hidden="1">'checking account detail'!#REF!</definedName>
    <definedName name="QB_ROW_115010" localSheetId="0" hidden="1">'checking account detail'!#REF!</definedName>
    <definedName name="QB_ROW_115310" localSheetId="0" hidden="1">'checking account detail'!#REF!</definedName>
    <definedName name="QB_ROW_116020" localSheetId="0" hidden="1">'checking account detail'!#REF!</definedName>
    <definedName name="QB_ROW_116240" localSheetId="3" hidden="1">'budget vs actual'!$E$18</definedName>
    <definedName name="QB_ROW_116240" localSheetId="2" hidden="1">'p&amp;l by grant'!$E$16</definedName>
    <definedName name="QB_ROW_116320" localSheetId="0" hidden="1">'checking account detail'!#REF!</definedName>
    <definedName name="QB_ROW_117020" localSheetId="0" hidden="1">'checking account detail'!#REF!</definedName>
    <definedName name="QB_ROW_117240" localSheetId="3" hidden="1">'budget vs actual'!$E$19</definedName>
    <definedName name="QB_ROW_117240" localSheetId="2" hidden="1">'p&amp;l by grant'!$E$17</definedName>
    <definedName name="QB_ROW_117320" localSheetId="0" hidden="1">'checking account detail'!#REF!</definedName>
    <definedName name="QB_ROW_118020" localSheetId="0" hidden="1">'checking account detail'!#REF!</definedName>
    <definedName name="QB_ROW_118240" localSheetId="3" hidden="1">'budget vs actual'!$E$15</definedName>
    <definedName name="QB_ROW_118240" localSheetId="2" hidden="1">'p&amp;l by grant'!$E$14</definedName>
    <definedName name="QB_ROW_118320" localSheetId="0" hidden="1">'checking account detail'!#REF!</definedName>
    <definedName name="QB_ROW_119020" localSheetId="0" hidden="1">'checking account detail'!#REF!</definedName>
    <definedName name="QB_ROW_119240" localSheetId="3" hidden="1">'budget vs actual'!$E$41</definedName>
    <definedName name="QB_ROW_119240" localSheetId="2" hidden="1">'p&amp;l by grant'!$E$39</definedName>
    <definedName name="QB_ROW_119320" localSheetId="0" hidden="1">'checking account detail'!#REF!</definedName>
    <definedName name="QB_ROW_12020" localSheetId="0" hidden="1">'checking account detail'!#REF!</definedName>
    <definedName name="QB_ROW_12031" localSheetId="1" hidden="1">'balance sheet'!$D$27</definedName>
    <definedName name="QB_ROW_12240" localSheetId="3" hidden="1">'budget vs actual'!$E$6</definedName>
    <definedName name="QB_ROW_12240" localSheetId="2" hidden="1">'p&amp;l by grant'!$E$6</definedName>
    <definedName name="QB_ROW_12320" localSheetId="0" hidden="1">'checking account detail'!#REF!</definedName>
    <definedName name="QB_ROW_12331" localSheetId="1" hidden="1">'balance sheet'!$D$31</definedName>
    <definedName name="QB_ROW_13010" localSheetId="0" hidden="1">'checking account detail'!#REF!</definedName>
    <definedName name="QB_ROW_13020" localSheetId="0" hidden="1">'checking account detail'!#REF!</definedName>
    <definedName name="QB_ROW_1311" localSheetId="1" hidden="1">'balance sheet'!$B$15</definedName>
    <definedName name="QB_ROW_13310" localSheetId="0" hidden="1">'checking account detail'!#REF!</definedName>
    <definedName name="QB_ROW_13320" localSheetId="0" hidden="1">'checking account detail'!#REF!</definedName>
    <definedName name="QB_ROW_14011" localSheetId="1" hidden="1">'balance sheet'!$B$34</definedName>
    <definedName name="QB_ROW_14020" localSheetId="0" hidden="1">'checking account detail'!#REF!</definedName>
    <definedName name="QB_ROW_14311" localSheetId="1" hidden="1">'balance sheet'!$B$38</definedName>
    <definedName name="QB_ROW_14320" localSheetId="0" hidden="1">'checking account detail'!#REF!</definedName>
    <definedName name="QB_ROW_15010" localSheetId="0" hidden="1">'checking account detail'!#REF!</definedName>
    <definedName name="QB_ROW_15020" localSheetId="0" hidden="1">'checking account detail'!#REF!</definedName>
    <definedName name="QB_ROW_15310" localSheetId="0" hidden="1">'checking account detail'!#REF!</definedName>
    <definedName name="QB_ROW_15320" localSheetId="0" hidden="1">'checking account detail'!#REF!</definedName>
    <definedName name="QB_ROW_16020" localSheetId="0" hidden="1">'checking account detail'!#REF!</definedName>
    <definedName name="QB_ROW_163011" localSheetId="0" hidden="1">'checking account detail'!#REF!</definedName>
    <definedName name="QB_ROW_16320" localSheetId="0" hidden="1">'checking account detail'!#REF!</definedName>
    <definedName name="QB_ROW_163311" localSheetId="0" hidden="1">'checking account detail'!#REF!</definedName>
    <definedName name="QB_ROW_17010" localSheetId="0" hidden="1">'checking account detail'!#REF!</definedName>
    <definedName name="QB_ROW_17020" localSheetId="0" hidden="1">'checking account detail'!#REF!</definedName>
    <definedName name="QB_ROW_17030" localSheetId="3" hidden="1">'budget vs actual'!$D$10</definedName>
    <definedName name="QB_ROW_17030" localSheetId="2" hidden="1">'p&amp;l by grant'!$D$9</definedName>
    <definedName name="QB_ROW_17221" localSheetId="1" hidden="1">'balance sheet'!$C$37</definedName>
    <definedName name="QB_ROW_17310" localSheetId="0" hidden="1">'checking account detail'!#REF!</definedName>
    <definedName name="QB_ROW_17320" localSheetId="0" hidden="1">'checking account detail'!#REF!</definedName>
    <definedName name="QB_ROW_17330" localSheetId="3" hidden="1">'budget vs actual'!$D$12</definedName>
    <definedName name="QB_ROW_17330" localSheetId="2" hidden="1">'p&amp;l by grant'!$D$11</definedName>
    <definedName name="QB_ROW_18020" localSheetId="0" hidden="1">'checking account detail'!#REF!</definedName>
    <definedName name="QB_ROW_18301" localSheetId="3" hidden="1">'budget vs actual'!$A$69</definedName>
    <definedName name="QB_ROW_18301" localSheetId="2" hidden="1">'p&amp;l by grant'!$A$63</definedName>
    <definedName name="QB_ROW_18320" localSheetId="0" hidden="1">'checking account detail'!#REF!</definedName>
    <definedName name="QB_ROW_19010" localSheetId="0" hidden="1">'checking account detail'!#REF!</definedName>
    <definedName name="QB_ROW_19011" localSheetId="3" hidden="1">'budget vs actual'!$B$3</definedName>
    <definedName name="QB_ROW_19011" localSheetId="2" hidden="1">'p&amp;l by grant'!$B$3</definedName>
    <definedName name="QB_ROW_19020" localSheetId="0" hidden="1">'checking account detail'!#REF!</definedName>
    <definedName name="QB_ROW_19030" localSheetId="3" hidden="1">'budget vs actual'!$D$13</definedName>
    <definedName name="QB_ROW_19030" localSheetId="2" hidden="1">'p&amp;l by grant'!$D$12</definedName>
    <definedName name="QB_ROW_19310" localSheetId="0" hidden="1">'checking account detail'!#REF!</definedName>
    <definedName name="QB_ROW_19311" localSheetId="3" hidden="1">'budget vs actual'!$B$68</definedName>
    <definedName name="QB_ROW_19311" localSheetId="2" hidden="1">'p&amp;l by grant'!$B$62</definedName>
    <definedName name="QB_ROW_19320" localSheetId="0" hidden="1">'checking account detail'!#REF!</definedName>
    <definedName name="QB_ROW_19330" localSheetId="3" hidden="1">'budget vs actual'!$D$20</definedName>
    <definedName name="QB_ROW_19330" localSheetId="2" hidden="1">'p&amp;l by grant'!$D$18</definedName>
    <definedName name="QB_ROW_20020" localSheetId="0" hidden="1">'checking account detail'!#REF!</definedName>
    <definedName name="QB_ROW_20021" localSheetId="3" hidden="1">'budget vs actual'!$C$4</definedName>
    <definedName name="QB_ROW_20021" localSheetId="2" hidden="1">'p&amp;l by grant'!$C$4</definedName>
    <definedName name="QB_ROW_2021" localSheetId="1" hidden="1">'balance sheet'!$C$5</definedName>
    <definedName name="QB_ROW_20240" localSheetId="3" hidden="1">'budget vs actual'!$E$14</definedName>
    <definedName name="QB_ROW_20240" localSheetId="2" hidden="1">'p&amp;l by grant'!$E$13</definedName>
    <definedName name="QB_ROW_20320" localSheetId="0" hidden="1">'checking account detail'!#REF!</definedName>
    <definedName name="QB_ROW_20321" localSheetId="3" hidden="1">'budget vs actual'!$C$27</definedName>
    <definedName name="QB_ROW_20321" localSheetId="2" hidden="1">'p&amp;l by grant'!$C$25</definedName>
    <definedName name="QB_ROW_21020" localSheetId="0" hidden="1">'checking account detail'!#REF!</definedName>
    <definedName name="QB_ROW_21021" localSheetId="3" hidden="1">'budget vs actual'!$C$28</definedName>
    <definedName name="QB_ROW_21021" localSheetId="2" hidden="1">'p&amp;l by grant'!$C$26</definedName>
    <definedName name="QB_ROW_21320" localSheetId="0" hidden="1">'checking account detail'!#REF!</definedName>
    <definedName name="QB_ROW_21321" localSheetId="3" hidden="1">'budget vs actual'!$C$67</definedName>
    <definedName name="QB_ROW_21321" localSheetId="2" hidden="1">'p&amp;l by grant'!$C$61</definedName>
    <definedName name="QB_ROW_22010" localSheetId="0" hidden="1">'checking account detail'!#REF!</definedName>
    <definedName name="QB_ROW_22020" localSheetId="0" hidden="1">'checking account detail'!#REF!</definedName>
    <definedName name="QB_ROW_22310" localSheetId="0" hidden="1">'checking account detail'!#REF!</definedName>
    <definedName name="QB_ROW_22320" localSheetId="0" hidden="1">'checking account detail'!#REF!</definedName>
    <definedName name="QB_ROW_23020" localSheetId="0" hidden="1">'checking account detail'!#REF!</definedName>
    <definedName name="QB_ROW_2321" localSheetId="1" hidden="1">'balance sheet'!$C$7</definedName>
    <definedName name="QB_ROW_23320" localSheetId="0" hidden="1">'checking account detail'!#REF!</definedName>
    <definedName name="QB_ROW_24010" localSheetId="0" hidden="1">'checking account detail'!#REF!</definedName>
    <definedName name="QB_ROW_24020" localSheetId="0" hidden="1">'checking account detail'!#REF!</definedName>
    <definedName name="QB_ROW_24030" localSheetId="3" hidden="1">'budget vs actual'!$D$29</definedName>
    <definedName name="QB_ROW_24030" localSheetId="2" hidden="1">'p&amp;l by grant'!$D$27</definedName>
    <definedName name="QB_ROW_24310" localSheetId="0" hidden="1">'checking account detail'!#REF!</definedName>
    <definedName name="QB_ROW_24320" localSheetId="0" hidden="1">'checking account detail'!#REF!</definedName>
    <definedName name="QB_ROW_24330" localSheetId="3" hidden="1">'budget vs actual'!$D$32</definedName>
    <definedName name="QB_ROW_24330" localSheetId="2" hidden="1">'p&amp;l by grant'!$D$30</definedName>
    <definedName name="QB_ROW_25020" localSheetId="0" hidden="1">'checking account detail'!#REF!</definedName>
    <definedName name="QB_ROW_25240" localSheetId="3" hidden="1">'budget vs actual'!$E$30</definedName>
    <definedName name="QB_ROW_25240" localSheetId="2" hidden="1">'p&amp;l by grant'!$E$28</definedName>
    <definedName name="QB_ROW_25301" localSheetId="0" hidden="1">'checking account detail'!#REF!</definedName>
    <definedName name="QB_ROW_25320" localSheetId="0" hidden="1">'checking account detail'!#REF!</definedName>
    <definedName name="QB_ROW_26020" localSheetId="0" hidden="1">'checking account detail'!#REF!</definedName>
    <definedName name="QB_ROW_26320" localSheetId="0" hidden="1">'checking account detail'!#REF!</definedName>
    <definedName name="QB_ROW_27020" localSheetId="0" hidden="1">'checking account detail'!#REF!</definedName>
    <definedName name="QB_ROW_27240" localSheetId="3" hidden="1">'budget vs actual'!$E$31</definedName>
    <definedName name="QB_ROW_27240" localSheetId="2" hidden="1">'p&amp;l by grant'!$E$29</definedName>
    <definedName name="QB_ROW_27320" localSheetId="0" hidden="1">'checking account detail'!#REF!</definedName>
    <definedName name="QB_ROW_28010" localSheetId="0" hidden="1">'checking account detail'!#REF!</definedName>
    <definedName name="QB_ROW_28020" localSheetId="0" hidden="1">'checking account detail'!#REF!</definedName>
    <definedName name="QB_ROW_28030" localSheetId="3" hidden="1">'budget vs actual'!$D$33</definedName>
    <definedName name="QB_ROW_28030" localSheetId="2" hidden="1">'p&amp;l by grant'!$D$31</definedName>
    <definedName name="QB_ROW_28310" localSheetId="0" hidden="1">'checking account detail'!#REF!</definedName>
    <definedName name="QB_ROW_28320" localSheetId="0" hidden="1">'checking account detail'!#REF!</definedName>
    <definedName name="QB_ROW_28330" localSheetId="3" hidden="1">'budget vs actual'!$D$37</definedName>
    <definedName name="QB_ROW_28330" localSheetId="2" hidden="1">'p&amp;l by grant'!$D$35</definedName>
    <definedName name="QB_ROW_29020" localSheetId="0" hidden="1">'checking account detail'!#REF!</definedName>
    <definedName name="QB_ROW_29320" localSheetId="0" hidden="1">'checking account detail'!#REF!</definedName>
    <definedName name="QB_ROW_30020" localSheetId="0" hidden="1">'checking account detail'!#REF!</definedName>
    <definedName name="QB_ROW_301" localSheetId="1" hidden="1">'balance sheet'!$A$23</definedName>
    <definedName name="QB_ROW_3010" localSheetId="0" hidden="1">'checking account detail'!#REF!</definedName>
    <definedName name="QB_ROW_3021" localSheetId="1" hidden="1">'balance sheet'!$C$8</definedName>
    <definedName name="QB_ROW_30320" localSheetId="0" hidden="1">'checking account detail'!#REF!</definedName>
    <definedName name="QB_ROW_31020" localSheetId="0" hidden="1">'checking account detail'!#REF!</definedName>
    <definedName name="QB_ROW_31240" localSheetId="3" hidden="1">'budget vs actual'!$E$34</definedName>
    <definedName name="QB_ROW_31240" localSheetId="2" hidden="1">'p&amp;l by grant'!$E$32</definedName>
    <definedName name="QB_ROW_31320" localSheetId="0" hidden="1">'checking account detail'!#REF!</definedName>
    <definedName name="QB_ROW_32020" localSheetId="0" hidden="1">'checking account detail'!#REF!</definedName>
    <definedName name="QB_ROW_3220" localSheetId="1" hidden="1">'balance sheet'!$C$35</definedName>
    <definedName name="QB_ROW_32320" localSheetId="0" hidden="1">'checking account detail'!#REF!</definedName>
    <definedName name="QB_ROW_33020" localSheetId="0" hidden="1">'checking account detail'!#REF!</definedName>
    <definedName name="QB_ROW_3310" localSheetId="0" hidden="1">'checking account detail'!#REF!</definedName>
    <definedName name="QB_ROW_3321" localSheetId="1" hidden="1">'balance sheet'!$C$10</definedName>
    <definedName name="QB_ROW_33240" localSheetId="3" hidden="1">'budget vs actual'!$E$36</definedName>
    <definedName name="QB_ROW_33240" localSheetId="2" hidden="1">'p&amp;l by grant'!$E$34</definedName>
    <definedName name="QB_ROW_33320" localSheetId="0" hidden="1">'checking account detail'!#REF!</definedName>
    <definedName name="QB_ROW_34010" localSheetId="0" hidden="1">'checking account detail'!#REF!</definedName>
    <definedName name="QB_ROW_34020" localSheetId="0" hidden="1">'checking account detail'!#REF!</definedName>
    <definedName name="QB_ROW_34030" localSheetId="3" hidden="1">'budget vs actual'!$D$38</definedName>
    <definedName name="QB_ROW_34030" localSheetId="2" hidden="1">'p&amp;l by grant'!$D$36</definedName>
    <definedName name="QB_ROW_34310" localSheetId="0" hidden="1">'checking account detail'!#REF!</definedName>
    <definedName name="QB_ROW_34320" localSheetId="0" hidden="1">'checking account detail'!#REF!</definedName>
    <definedName name="QB_ROW_34330" localSheetId="3" hidden="1">'budget vs actual'!$D$49</definedName>
    <definedName name="QB_ROW_34330" localSheetId="2" hidden="1">'p&amp;l by grant'!$D$45</definedName>
    <definedName name="QB_ROW_35020" localSheetId="0" hidden="1">'checking account detail'!#REF!</definedName>
    <definedName name="QB_ROW_35320" localSheetId="0" hidden="1">'checking account detail'!#REF!</definedName>
    <definedName name="QB_ROW_36020" localSheetId="0" hidden="1">'checking account detail'!#REF!</definedName>
    <definedName name="QB_ROW_36240" localSheetId="3" hidden="1">'budget vs actual'!$E$42</definedName>
    <definedName name="QB_ROW_36240" localSheetId="2" hidden="1">'p&amp;l by grant'!$E$40</definedName>
    <definedName name="QB_ROW_36320" localSheetId="0" hidden="1">'checking account detail'!#REF!</definedName>
    <definedName name="QB_ROW_37020" localSheetId="0" hidden="1">'checking account detail'!#REF!</definedName>
    <definedName name="QB_ROW_37240" localSheetId="3" hidden="1">'budget vs actual'!$E$43</definedName>
    <definedName name="QB_ROW_37240" localSheetId="2" hidden="1">'p&amp;l by grant'!$E$41</definedName>
    <definedName name="QB_ROW_37320" localSheetId="0" hidden="1">'checking account detail'!#REF!</definedName>
    <definedName name="QB_ROW_38020" localSheetId="0" hidden="1">'checking account detail'!#REF!</definedName>
    <definedName name="QB_ROW_38240" localSheetId="3" hidden="1">'budget vs actual'!$E$44</definedName>
    <definedName name="QB_ROW_38240" localSheetId="2" hidden="1">'p&amp;l by grant'!$E$42</definedName>
    <definedName name="QB_ROW_38320" localSheetId="0" hidden="1">'checking account detail'!#REF!</definedName>
    <definedName name="QB_ROW_39020" localSheetId="0" hidden="1">'checking account detail'!#REF!</definedName>
    <definedName name="QB_ROW_39240" localSheetId="3" hidden="1">'budget vs actual'!$E$45</definedName>
    <definedName name="QB_ROW_39240" localSheetId="2" hidden="1">'p&amp;l by grant'!$E$43</definedName>
    <definedName name="QB_ROW_39320" localSheetId="0" hidden="1">'checking account detail'!#REF!</definedName>
    <definedName name="QB_ROW_40010" localSheetId="0" hidden="1">'checking account detail'!#REF!</definedName>
    <definedName name="QB_ROW_40020" localSheetId="0" hidden="1">'checking account detail'!#REF!</definedName>
    <definedName name="QB_ROW_40030" localSheetId="3" hidden="1">'budget vs actual'!$D$50</definedName>
    <definedName name="QB_ROW_40030" localSheetId="2" hidden="1">'p&amp;l by grant'!$D$46</definedName>
    <definedName name="QB_ROW_4010" localSheetId="0" hidden="1">'checking account detail'!#REF!</definedName>
    <definedName name="QB_ROW_4021" localSheetId="1" hidden="1">'balance sheet'!$C$11</definedName>
    <definedName name="QB_ROW_40310" localSheetId="0" hidden="1">'checking account detail'!#REF!</definedName>
    <definedName name="QB_ROW_40320" localSheetId="0" hidden="1">'checking account detail'!#REF!</definedName>
    <definedName name="QB_ROW_40330" localSheetId="3" hidden="1">'budget vs actual'!$D$53</definedName>
    <definedName name="QB_ROW_40330" localSheetId="2" hidden="1">'p&amp;l by grant'!$D$48</definedName>
    <definedName name="QB_ROW_41020" localSheetId="0" hidden="1">'checking account detail'!#REF!</definedName>
    <definedName name="QB_ROW_41240" localSheetId="3" hidden="1">'budget vs actual'!$E$51</definedName>
    <definedName name="QB_ROW_41320" localSheetId="0" hidden="1">'checking account detail'!#REF!</definedName>
    <definedName name="QB_ROW_42020" localSheetId="0" hidden="1">'checking account detail'!#REF!</definedName>
    <definedName name="QB_ROW_42240" localSheetId="3" hidden="1">'budget vs actual'!$E$52</definedName>
    <definedName name="QB_ROW_42240" localSheetId="2" hidden="1">'p&amp;l by grant'!$E$47</definedName>
    <definedName name="QB_ROW_42320" localSheetId="0" hidden="1">'checking account detail'!#REF!</definedName>
    <definedName name="QB_ROW_43010" localSheetId="0" hidden="1">'checking account detail'!#REF!</definedName>
    <definedName name="QB_ROW_43020" localSheetId="0" hidden="1">'checking account detail'!#REF!</definedName>
    <definedName name="QB_ROW_43030" localSheetId="3" hidden="1">'budget vs actual'!$D$62</definedName>
    <definedName name="QB_ROW_43030" localSheetId="2" hidden="1">'p&amp;l by grant'!$D$56</definedName>
    <definedName name="QB_ROW_4310" localSheetId="0" hidden="1">'checking account detail'!#REF!</definedName>
    <definedName name="QB_ROW_4321" localSheetId="1" hidden="1">'balance sheet'!$C$14</definedName>
    <definedName name="QB_ROW_43310" localSheetId="0" hidden="1">'checking account detail'!#REF!</definedName>
    <definedName name="QB_ROW_43320" localSheetId="0" hidden="1">'checking account detail'!#REF!</definedName>
    <definedName name="QB_ROW_43330" localSheetId="3" hidden="1">'budget vs actual'!$D$66</definedName>
    <definedName name="QB_ROW_43330" localSheetId="2" hidden="1">'p&amp;l by grant'!$D$60</definedName>
    <definedName name="QB_ROW_44020" localSheetId="0" hidden="1">'checking account detail'!#REF!</definedName>
    <definedName name="QB_ROW_44240" localSheetId="3" hidden="1">'budget vs actual'!$E$63</definedName>
    <definedName name="QB_ROW_44240" localSheetId="2" hidden="1">'p&amp;l by grant'!$E$57</definedName>
    <definedName name="QB_ROW_44320" localSheetId="0" hidden="1">'checking account detail'!#REF!</definedName>
    <definedName name="QB_ROW_45020" localSheetId="0" hidden="1">'checking account detail'!#REF!</definedName>
    <definedName name="QB_ROW_45240" localSheetId="3" hidden="1">'budget vs actual'!$E$64</definedName>
    <definedName name="QB_ROW_45240" localSheetId="2" hidden="1">'p&amp;l by grant'!$E$58</definedName>
    <definedName name="QB_ROW_45320" localSheetId="0" hidden="1">'checking account detail'!#REF!</definedName>
    <definedName name="QB_ROW_46010" localSheetId="0" hidden="1">'checking account detail'!#REF!</definedName>
    <definedName name="QB_ROW_46310" localSheetId="0" hidden="1">'checking account detail'!#REF!</definedName>
    <definedName name="QB_ROW_47010" localSheetId="0" hidden="1">'checking account detail'!#REF!</definedName>
    <definedName name="QB_ROW_47220" localSheetId="1" hidden="1">'balance sheet'!$C$36</definedName>
    <definedName name="QB_ROW_47310" localSheetId="0" hidden="1">'checking account detail'!#REF!</definedName>
    <definedName name="QB_ROW_48010" localSheetId="0" hidden="1">'checking account detail'!#REF!</definedName>
    <definedName name="QB_ROW_48310" localSheetId="0" hidden="1">'checking account detail'!#REF!</definedName>
    <definedName name="QB_ROW_49010" localSheetId="0" hidden="1">'checking account detail'!#REF!</definedName>
    <definedName name="QB_ROW_49310" localSheetId="0" hidden="1">'checking account detail'!#REF!</definedName>
    <definedName name="QB_ROW_50010" localSheetId="0" hidden="1">'checking account detail'!#REF!</definedName>
    <definedName name="QB_ROW_50020" localSheetId="0" hidden="1">'checking account detail'!#REF!</definedName>
    <definedName name="QB_ROW_50030" localSheetId="3" hidden="1">'budget vs actual'!$D$54</definedName>
    <definedName name="QB_ROW_50030" localSheetId="2" hidden="1">'p&amp;l by grant'!$D$49</definedName>
    <definedName name="QB_ROW_5010" localSheetId="0" hidden="1">'checking account detail'!#REF!</definedName>
    <definedName name="QB_ROW_5011" localSheetId="1" hidden="1">'balance sheet'!$B$16</definedName>
    <definedName name="QB_ROW_50310" localSheetId="0" hidden="1">'checking account detail'!#REF!</definedName>
    <definedName name="QB_ROW_50320" localSheetId="0" hidden="1">'checking account detail'!#REF!</definedName>
    <definedName name="QB_ROW_50330" localSheetId="3" hidden="1">'budget vs actual'!$D$61</definedName>
    <definedName name="QB_ROW_50330" localSheetId="2" hidden="1">'p&amp;l by grant'!$D$55</definedName>
    <definedName name="QB_ROW_51010" localSheetId="0" hidden="1">'checking account detail'!#REF!</definedName>
    <definedName name="QB_ROW_51240" localSheetId="1" hidden="1">'balance sheet'!$E$29</definedName>
    <definedName name="QB_ROW_51310" localSheetId="0" hidden="1">'checking account detail'!#REF!</definedName>
    <definedName name="QB_ROW_52010" localSheetId="0" hidden="1">'checking account detail'!$B$2</definedName>
    <definedName name="QB_ROW_52230" localSheetId="1" hidden="1">'balance sheet'!$D$6</definedName>
    <definedName name="QB_ROW_52310" localSheetId="0" hidden="1">'checking account detail'!$B$33</definedName>
    <definedName name="QB_ROW_53010" localSheetId="0" hidden="1">'checking account detail'!#REF!</definedName>
    <definedName name="QB_ROW_5310" localSheetId="0" hidden="1">'checking account detail'!#REF!</definedName>
    <definedName name="QB_ROW_5311" localSheetId="1" hidden="1">'balance sheet'!$B$19</definedName>
    <definedName name="QB_ROW_53310" localSheetId="0" hidden="1">'checking account detail'!#REF!</definedName>
    <definedName name="QB_ROW_54020" localSheetId="0" hidden="1">'checking account detail'!#REF!</definedName>
    <definedName name="QB_ROW_54320" localSheetId="0" hidden="1">'checking account detail'!#REF!</definedName>
    <definedName name="QB_ROW_55020" localSheetId="0" hidden="1">'checking account detail'!#REF!</definedName>
    <definedName name="QB_ROW_55240" localSheetId="3" hidden="1">'budget vs actual'!$E$46</definedName>
    <definedName name="QB_ROW_55240" localSheetId="2" hidden="1">'p&amp;l by grant'!$E$44</definedName>
    <definedName name="QB_ROW_55320" localSheetId="0" hidden="1">'checking account detail'!#REF!</definedName>
    <definedName name="QB_ROW_56020" localSheetId="0" hidden="1">'checking account detail'!#REF!</definedName>
    <definedName name="QB_ROW_56320" localSheetId="0" hidden="1">'checking account detail'!#REF!</definedName>
    <definedName name="QB_ROW_57010" localSheetId="0" hidden="1">'checking account detail'!#REF!</definedName>
    <definedName name="QB_ROW_57230" localSheetId="1" hidden="1">'balance sheet'!$D$9</definedName>
    <definedName name="QB_ROW_57310" localSheetId="0" hidden="1">'checking account detail'!#REF!</definedName>
    <definedName name="QB_ROW_58010" localSheetId="0" hidden="1">'checking account detail'!#REF!</definedName>
    <definedName name="QB_ROW_58020" localSheetId="0" hidden="1">'checking account detail'!#REF!</definedName>
    <definedName name="QB_ROW_58030" localSheetId="3" hidden="1">'budget vs actual'!$D$21</definedName>
    <definedName name="QB_ROW_58030" localSheetId="2" hidden="1">'p&amp;l by grant'!$D$19</definedName>
    <definedName name="QB_ROW_58310" localSheetId="0" hidden="1">'checking account detail'!#REF!</definedName>
    <definedName name="QB_ROW_58320" localSheetId="0" hidden="1">'checking account detail'!#REF!</definedName>
    <definedName name="QB_ROW_58330" localSheetId="3" hidden="1">'budget vs actual'!$D$26</definedName>
    <definedName name="QB_ROW_58330" localSheetId="2" hidden="1">'p&amp;l by grant'!$D$24</definedName>
    <definedName name="QB_ROW_59010" localSheetId="0" hidden="1">'checking account detail'!#REF!</definedName>
    <definedName name="QB_ROW_59310" localSheetId="0" hidden="1">'checking account detail'!#REF!</definedName>
    <definedName name="QB_ROW_60020" localSheetId="0" hidden="1">'checking account detail'!#REF!</definedName>
    <definedName name="QB_ROW_6010" localSheetId="0" hidden="1">'checking account detail'!#REF!</definedName>
    <definedName name="QB_ROW_6011" localSheetId="1" hidden="1">'balance sheet'!$B$20</definedName>
    <definedName name="QB_ROW_60240" localSheetId="3" hidden="1">'budget vs actual'!$E$40</definedName>
    <definedName name="QB_ROW_60240" localSheetId="2" hidden="1">'p&amp;l by grant'!$E$38</definedName>
    <definedName name="QB_ROW_60320" localSheetId="0" hidden="1">'checking account detail'!#REF!</definedName>
    <definedName name="QB_ROW_61020" localSheetId="0" hidden="1">'checking account detail'!#REF!</definedName>
    <definedName name="QB_ROW_61240" localSheetId="3" hidden="1">'budget vs actual'!$E$35</definedName>
    <definedName name="QB_ROW_61240" localSheetId="2" hidden="1">'p&amp;l by grant'!$E$33</definedName>
    <definedName name="QB_ROW_61320" localSheetId="0" hidden="1">'checking account detail'!#REF!</definedName>
    <definedName name="QB_ROW_62010" localSheetId="0" hidden="1">'checking account detail'!#REF!</definedName>
    <definedName name="QB_ROW_62310" localSheetId="0" hidden="1">'checking account detail'!#REF!</definedName>
    <definedName name="QB_ROW_63010" localSheetId="0" hidden="1">'checking account detail'!#REF!</definedName>
    <definedName name="QB_ROW_6310" localSheetId="0" hidden="1">'checking account detail'!#REF!</definedName>
    <definedName name="QB_ROW_6311" localSheetId="1" hidden="1">'balance sheet'!$B$22</definedName>
    <definedName name="QB_ROW_63240" localSheetId="1" hidden="1">'balance sheet'!$E$28</definedName>
    <definedName name="QB_ROW_63310" localSheetId="0" hidden="1">'checking account detail'!#REF!</definedName>
    <definedName name="QB_ROW_64020" localSheetId="0" hidden="1">'checking account detail'!#REF!</definedName>
    <definedName name="QB_ROW_64320" localSheetId="0" hidden="1">'checking account detail'!#REF!</definedName>
    <definedName name="QB_ROW_65010" localSheetId="0" hidden="1">'checking account detail'!#REF!</definedName>
    <definedName name="QB_ROW_65310" localSheetId="0" hidden="1">'checking account detail'!#REF!</definedName>
    <definedName name="QB_ROW_66010" localSheetId="0" hidden="1">'checking account detail'!#REF!</definedName>
    <definedName name="QB_ROW_66310" localSheetId="0" hidden="1">'checking account detail'!#REF!</definedName>
    <definedName name="QB_ROW_67020" localSheetId="0" hidden="1">'checking account detail'!#REF!</definedName>
    <definedName name="QB_ROW_67320" localSheetId="0" hidden="1">'checking account detail'!#REF!</definedName>
    <definedName name="QB_ROW_68020" localSheetId="0" hidden="1">'checking account detail'!#REF!</definedName>
    <definedName name="QB_ROW_68240" localSheetId="3" hidden="1">'budget vs actual'!$E$47</definedName>
    <definedName name="QB_ROW_68320" localSheetId="0" hidden="1">'checking account detail'!#REF!</definedName>
    <definedName name="QB_ROW_69020" localSheetId="0" hidden="1">'checking account detail'!#REF!</definedName>
    <definedName name="QB_ROW_69320" localSheetId="0" hidden="1">'checking account detail'!#REF!</definedName>
    <definedName name="QB_ROW_7001" localSheetId="1" hidden="1">'balance sheet'!$A$24</definedName>
    <definedName name="QB_ROW_70020" localSheetId="0" hidden="1">'checking account detail'!#REF!</definedName>
    <definedName name="QB_ROW_7010" localSheetId="0" hidden="1">'checking account detail'!#REF!</definedName>
    <definedName name="QB_ROW_70240" localSheetId="3" hidden="1">'budget vs actual'!$E$48</definedName>
    <definedName name="QB_ROW_70320" localSheetId="0" hidden="1">'checking account detail'!#REF!</definedName>
    <definedName name="QB_ROW_71020" localSheetId="0" hidden="1">'checking account detail'!#REF!</definedName>
    <definedName name="QB_ROW_71240" localSheetId="3" hidden="1">'budget vs actual'!$E$22</definedName>
    <definedName name="QB_ROW_71240" localSheetId="2" hidden="1">'p&amp;l by grant'!$E$20</definedName>
    <definedName name="QB_ROW_71320" localSheetId="0" hidden="1">'checking account detail'!#REF!</definedName>
    <definedName name="QB_ROW_72020" localSheetId="0" hidden="1">'checking account detail'!#REF!</definedName>
    <definedName name="QB_ROW_7220" localSheetId="1" hidden="1">'balance sheet'!$C$21</definedName>
    <definedName name="QB_ROW_72320" localSheetId="0" hidden="1">'checking account detail'!#REF!</definedName>
    <definedName name="QB_ROW_7301" localSheetId="1" hidden="1">'balance sheet'!$A$39</definedName>
    <definedName name="QB_ROW_73020" localSheetId="0" hidden="1">'checking account detail'!#REF!</definedName>
    <definedName name="QB_ROW_7310" localSheetId="0" hidden="1">'checking account detail'!#REF!</definedName>
    <definedName name="QB_ROW_73240" localSheetId="3" hidden="1">'budget vs actual'!$E$23</definedName>
    <definedName name="QB_ROW_73240" localSheetId="2" hidden="1">'p&amp;l by grant'!$E$21</definedName>
    <definedName name="QB_ROW_73320" localSheetId="0" hidden="1">'checking account detail'!#REF!</definedName>
    <definedName name="QB_ROW_74020" localSheetId="0" hidden="1">'checking account detail'!#REF!</definedName>
    <definedName name="QB_ROW_74320" localSheetId="0" hidden="1">'checking account detail'!#REF!</definedName>
    <definedName name="QB_ROW_75020" localSheetId="0" hidden="1">'checking account detail'!#REF!</definedName>
    <definedName name="QB_ROW_75320" localSheetId="0" hidden="1">'checking account detail'!#REF!</definedName>
    <definedName name="QB_ROW_76020" localSheetId="0" hidden="1">'checking account detail'!#REF!</definedName>
    <definedName name="QB_ROW_76240" localSheetId="3" hidden="1">'budget vs actual'!$E$24</definedName>
    <definedName name="QB_ROW_76240" localSheetId="2" hidden="1">'p&amp;l by grant'!$E$22</definedName>
    <definedName name="QB_ROW_76320" localSheetId="0" hidden="1">'checking account detail'!#REF!</definedName>
    <definedName name="QB_ROW_77020" localSheetId="0" hidden="1">'checking account detail'!#REF!</definedName>
    <definedName name="QB_ROW_77240" localSheetId="3" hidden="1">'budget vs actual'!$E$58</definedName>
    <definedName name="QB_ROW_77240" localSheetId="2" hidden="1">'p&amp;l by grant'!$E$52</definedName>
    <definedName name="QB_ROW_77320" localSheetId="0" hidden="1">'checking account detail'!#REF!</definedName>
    <definedName name="QB_ROW_78010" localSheetId="0" hidden="1">'checking account detail'!#REF!</definedName>
    <definedName name="QB_ROW_78310" localSheetId="0" hidden="1">'checking account detail'!#REF!</definedName>
    <definedName name="QB_ROW_79020" localSheetId="0" hidden="1">'checking account detail'!#REF!</definedName>
    <definedName name="QB_ROW_79320" localSheetId="0" hidden="1">'checking account detail'!#REF!</definedName>
    <definedName name="QB_ROW_80020" localSheetId="0" hidden="1">'checking account detail'!#REF!</definedName>
    <definedName name="QB_ROW_8010" localSheetId="0" hidden="1">'checking account detail'!#REF!</definedName>
    <definedName name="QB_ROW_8011" localSheetId="1" hidden="1">'balance sheet'!$B$25</definedName>
    <definedName name="QB_ROW_80240" localSheetId="3" hidden="1">'budget vs actual'!$E$7</definedName>
    <definedName name="QB_ROW_80320" localSheetId="0" hidden="1">'checking account detail'!#REF!</definedName>
    <definedName name="QB_ROW_81020" localSheetId="0" hidden="1">'checking account detail'!#REF!</definedName>
    <definedName name="QB_ROW_81240" localSheetId="3" hidden="1">'budget vs actual'!$E$55</definedName>
    <definedName name="QB_ROW_81240" localSheetId="2" hidden="1">'p&amp;l by grant'!$E$50</definedName>
    <definedName name="QB_ROW_81320" localSheetId="0" hidden="1">'checking account detail'!#REF!</definedName>
    <definedName name="QB_ROW_82020" localSheetId="0" hidden="1">'checking account detail'!#REF!</definedName>
    <definedName name="QB_ROW_82240" localSheetId="3" hidden="1">'budget vs actual'!$E$56</definedName>
    <definedName name="QB_ROW_82320" localSheetId="0" hidden="1">'checking account detail'!#REF!</definedName>
    <definedName name="QB_ROW_83020" localSheetId="0" hidden="1">'checking account detail'!#REF!</definedName>
    <definedName name="QB_ROW_8310" localSheetId="0" hidden="1">'checking account detail'!#REF!</definedName>
    <definedName name="QB_ROW_8311" localSheetId="1" hidden="1">'balance sheet'!$B$33</definedName>
    <definedName name="QB_ROW_83240" localSheetId="3" hidden="1">'budget vs actual'!$E$59</definedName>
    <definedName name="QB_ROW_83240" localSheetId="2" hidden="1">'p&amp;l by grant'!$E$53</definedName>
    <definedName name="QB_ROW_83320" localSheetId="0" hidden="1">'checking account detail'!#REF!</definedName>
    <definedName name="QB_ROW_84020" localSheetId="0" hidden="1">'checking account detail'!#REF!</definedName>
    <definedName name="QB_ROW_84240" localSheetId="3" hidden="1">'budget vs actual'!$E$60</definedName>
    <definedName name="QB_ROW_84240" localSheetId="2" hidden="1">'p&amp;l by grant'!$E$54</definedName>
    <definedName name="QB_ROW_84320" localSheetId="0" hidden="1">'checking account detail'!#REF!</definedName>
    <definedName name="QB_ROW_85020" localSheetId="0" hidden="1">'checking account detail'!#REF!</definedName>
    <definedName name="QB_ROW_85320" localSheetId="0" hidden="1">'checking account detail'!#REF!</definedName>
    <definedName name="QB_ROW_86020" localSheetId="0" hidden="1">'checking account detail'!#REF!</definedName>
    <definedName name="QB_ROW_86320" localSheetId="0" hidden="1">'checking account detail'!#REF!</definedName>
    <definedName name="QB_ROW_87020" localSheetId="0" hidden="1">'checking account detail'!#REF!</definedName>
    <definedName name="QB_ROW_87240" localSheetId="3" hidden="1">'budget vs actual'!$E$25</definedName>
    <definedName name="QB_ROW_87240" localSheetId="2" hidden="1">'p&amp;l by grant'!$E$23</definedName>
    <definedName name="QB_ROW_87320" localSheetId="0" hidden="1">'checking account detail'!#REF!</definedName>
    <definedName name="QB_ROW_88020" localSheetId="0" hidden="1">'checking account detail'!#REF!</definedName>
    <definedName name="QB_ROW_88320" localSheetId="0" hidden="1">'checking account detail'!#REF!</definedName>
    <definedName name="QB_ROW_89010" localSheetId="0" hidden="1">'checking account detail'!#REF!</definedName>
    <definedName name="QB_ROW_89220" localSheetId="1" hidden="1">'balance sheet'!$C$17</definedName>
    <definedName name="QB_ROW_89310" localSheetId="0" hidden="1">'checking account detail'!#REF!</definedName>
    <definedName name="QB_ROW_90010" localSheetId="0" hidden="1">'checking account detail'!#REF!</definedName>
    <definedName name="QB_ROW_9010" localSheetId="0" hidden="1">'checking account detail'!#REF!</definedName>
    <definedName name="QB_ROW_9020" localSheetId="0" hidden="1">'checking account detail'!#REF!</definedName>
    <definedName name="QB_ROW_9021" localSheetId="1" hidden="1">'balance sheet'!$C$26</definedName>
    <definedName name="QB_ROW_90230" localSheetId="1" hidden="1">'balance sheet'!$D$12</definedName>
    <definedName name="QB_ROW_9030" localSheetId="3" hidden="1">'budget vs actual'!$D$5</definedName>
    <definedName name="QB_ROW_9030" localSheetId="2" hidden="1">'p&amp;l by grant'!$D$5</definedName>
    <definedName name="QB_ROW_90310" localSheetId="0" hidden="1">'checking account detail'!#REF!</definedName>
    <definedName name="QB_ROW_91020" localSheetId="0" hidden="1">'checking account detail'!#REF!</definedName>
    <definedName name="QB_ROW_91320" localSheetId="0" hidden="1">'checking account detail'!#REF!</definedName>
    <definedName name="QB_ROW_92020" localSheetId="0" hidden="1">'checking account detail'!#REF!</definedName>
    <definedName name="QB_ROW_92240" localSheetId="3" hidden="1">'budget vs actual'!$E$57</definedName>
    <definedName name="QB_ROW_92240" localSheetId="2" hidden="1">'p&amp;l by grant'!$E$51</definedName>
    <definedName name="QB_ROW_92320" localSheetId="0" hidden="1">'checking account detail'!#REF!</definedName>
    <definedName name="QB_ROW_93010" localSheetId="0" hidden="1">'checking account detail'!#REF!</definedName>
    <definedName name="QB_ROW_9310" localSheetId="0" hidden="1">'checking account detail'!#REF!</definedName>
    <definedName name="QB_ROW_9320" localSheetId="0" hidden="1">'checking account detail'!#REF!</definedName>
    <definedName name="QB_ROW_9321" localSheetId="1" hidden="1">'balance sheet'!$C$32</definedName>
    <definedName name="QB_ROW_9330" localSheetId="3" hidden="1">'budget vs actual'!$D$9</definedName>
    <definedName name="QB_ROW_9330" localSheetId="2" hidden="1">'p&amp;l by grant'!$D$8</definedName>
    <definedName name="QB_ROW_93310" localSheetId="0" hidden="1">'checking account detail'!#REF!</definedName>
    <definedName name="QB_ROW_94010" localSheetId="0" hidden="1">'checking account detail'!#REF!</definedName>
    <definedName name="QB_ROW_94310" localSheetId="0" hidden="1">'checking account detail'!#REF!</definedName>
    <definedName name="QB_ROW_95020" localSheetId="0" hidden="1">'checking account detail'!#REF!</definedName>
    <definedName name="QB_ROW_95240" localSheetId="3" hidden="1">'budget vs actual'!$E$16</definedName>
    <definedName name="QB_ROW_95320" localSheetId="0" hidden="1">'checking account detail'!#REF!</definedName>
    <definedName name="QB_ROW_96020" localSheetId="0" hidden="1">'checking account detail'!#REF!</definedName>
    <definedName name="QB_ROW_96320" localSheetId="0" hidden="1">'checking account detail'!#REF!</definedName>
    <definedName name="QB_ROW_97010" localSheetId="0" hidden="1">'checking account detail'!#REF!</definedName>
    <definedName name="QB_ROW_97240" localSheetId="1" hidden="1">'balance sheet'!$E$30</definedName>
    <definedName name="QB_ROW_97310" localSheetId="0" hidden="1">'checking account detail'!#REF!</definedName>
    <definedName name="QB_ROW_98020" localSheetId="0" hidden="1">'checking account detail'!#REF!</definedName>
    <definedName name="QB_ROW_98240" localSheetId="3" hidden="1">'budget vs actual'!$E$39</definedName>
    <definedName name="QB_ROW_98240" localSheetId="2" hidden="1">'p&amp;l by grant'!$E$37</definedName>
    <definedName name="QB_ROW_98320" localSheetId="0" hidden="1">'checking account detail'!#REF!</definedName>
    <definedName name="QB_ROW_99010" localSheetId="0" hidden="1">'checking account detail'!#REF!</definedName>
    <definedName name="QB_ROW_99310" localSheetId="0" hidden="1">'checking account detail'!#REF!</definedName>
    <definedName name="QBCANSUPPORTUPDATE" localSheetId="1">TRUE</definedName>
    <definedName name="QBCANSUPPORTUPDATE" localSheetId="3">TRUE</definedName>
    <definedName name="QBCANSUPPORTUPDATE" localSheetId="0">TRUE</definedName>
    <definedName name="QBCANSUPPORTUPDATE" localSheetId="2">TRUE</definedName>
    <definedName name="QBCOMPANYFILENAME" localSheetId="1">"\\arcgis-pc2\Main Files\Budget and Money\QuickBooks\El Camino Real de los Tejas National Historic Trail Assn.QBW"</definedName>
    <definedName name="QBCOMPANYFILENAME" localSheetId="3">"\\arcgis-pc2\Main Files\Budget and Money\QuickBooks\El Camino Real de los Tejas National Historic Trail Assn.QBW"</definedName>
    <definedName name="QBCOMPANYFILENAME" localSheetId="0">"\\arcgis-pc2\Main Files\Budget and Money\QuickBooks\El Camino Real de los Tejas National Historic Trail Assn.QBW"</definedName>
    <definedName name="QBCOMPANYFILENAME" localSheetId="2">"\\arcgis-pc2\Main Files\Budget and Money\QuickBooks\El Camino Real de los Tejas National Historic Trail Assn.QBW"</definedName>
    <definedName name="QBENDDATE" localSheetId="1">20210331</definedName>
    <definedName name="QBENDDATE" localSheetId="3">20210331</definedName>
    <definedName name="QBENDDATE" localSheetId="0">20210331</definedName>
    <definedName name="QBENDDATE" localSheetId="2">20210331</definedName>
    <definedName name="QBHEADERSONSCREEN" localSheetId="1">FALSE</definedName>
    <definedName name="QBHEADERSONSCREEN" localSheetId="3">FALSE</definedName>
    <definedName name="QBHEADERSONSCREEN" localSheetId="0">FALSE</definedName>
    <definedName name="QBHEADERSONSCREEN" localSheetId="2">FALSE</definedName>
    <definedName name="QBMETADATASIZE" localSheetId="1">5924</definedName>
    <definedName name="QBMETADATASIZE" localSheetId="3">5924</definedName>
    <definedName name="QBMETADATASIZE" localSheetId="0">7592</definedName>
    <definedName name="QBMETADATASIZE" localSheetId="2">5931</definedName>
    <definedName name="QBPRESERVECOLOR" localSheetId="1">TRUE</definedName>
    <definedName name="QBPRESERVECOLOR" localSheetId="3">TRUE</definedName>
    <definedName name="QBPRESERVECOLOR" localSheetId="0">TRUE</definedName>
    <definedName name="QBPRESERVECOLOR" localSheetId="2">TRUE</definedName>
    <definedName name="QBPRESERVEFONT" localSheetId="1">TRUE</definedName>
    <definedName name="QBPRESERVEFONT" localSheetId="3">TRUE</definedName>
    <definedName name="QBPRESERVEFONT" localSheetId="0">TRUE</definedName>
    <definedName name="QBPRESERVEFONT" localSheetId="2">TRUE</definedName>
    <definedName name="QBPRESERVEROWHEIGHT" localSheetId="1">TRUE</definedName>
    <definedName name="QBPRESERVEROWHEIGHT" localSheetId="3">TRUE</definedName>
    <definedName name="QBPRESERVEROWHEIGHT" localSheetId="0">TRUE</definedName>
    <definedName name="QBPRESERVEROWHEIGHT" localSheetId="2">TRUE</definedName>
    <definedName name="QBPRESERVESPACE" localSheetId="1">TRUE</definedName>
    <definedName name="QBPRESERVESPACE" localSheetId="3">TRUE</definedName>
    <definedName name="QBPRESERVESPACE" localSheetId="0">TRUE</definedName>
    <definedName name="QBPRESERVESPACE" localSheetId="2">TRUE</definedName>
    <definedName name="QBREPORTCOLAXIS" localSheetId="1">0</definedName>
    <definedName name="QBREPORTCOLAXIS" localSheetId="3">0</definedName>
    <definedName name="QBREPORTCOLAXIS" localSheetId="0">0</definedName>
    <definedName name="QBREPORTCOLAXIS" localSheetId="2">13</definedName>
    <definedName name="QBREPORTCOMPANYID" localSheetId="1">"1c0728d1f8a447c49b1e232946efdafa"</definedName>
    <definedName name="QBREPORTCOMPANYID" localSheetId="3">"1c0728d1f8a447c49b1e232946efdafa"</definedName>
    <definedName name="QBREPORTCOMPANYID" localSheetId="0">"1c0728d1f8a447c49b1e232946efdafa"</definedName>
    <definedName name="QBREPORTCOMPANYID" localSheetId="2">"1c0728d1f8a447c49b1e232946efdafa"</definedName>
    <definedName name="QBREPORTCOMPARECOL_ANNUALBUDGET" localSheetId="1">FALSE</definedName>
    <definedName name="QBREPORTCOMPARECOL_ANNUALBUDGET" localSheetId="3">TRUE</definedName>
    <definedName name="QBREPORTCOMPARECOL_ANNUALBUDGET" localSheetId="0">FALSE</definedName>
    <definedName name="QBREPORTCOMPARECOL_ANNUALBUDGET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0">FALSE</definedName>
    <definedName name="QBREPORTCOMPARECOL_AVGCOGS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0">FALSE</definedName>
    <definedName name="QBREPORTCOMPARECOL_AVGPRICE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0">FALSE</definedName>
    <definedName name="QBREPORTCOMPARECOL_BUDDIFF" localSheetId="2">FALSE</definedName>
    <definedName name="QBREPORTCOMPARECOL_BUDGET" localSheetId="1">FALSE</definedName>
    <definedName name="QBREPORTCOMPARECOL_BUDGET" localSheetId="3">TRUE</definedName>
    <definedName name="QBREPORTCOMPARECOL_BUDGET" localSheetId="0">FALSE</definedName>
    <definedName name="QBREPORTCOMPARECOL_BUDGET" localSheetId="2">FALSE</definedName>
    <definedName name="QBREPORTCOMPARECOL_BUDPCT" localSheetId="1">FALSE</definedName>
    <definedName name="QBREPORTCOMPARECOL_BUDPCT" localSheetId="3">FALSE</definedName>
    <definedName name="QBREPORTCOMPARECOL_BUDPCT" localSheetId="0">FALSE</definedName>
    <definedName name="QBREPORTCOMPARECOL_BUDPCT" localSheetId="2">FALSE</definedName>
    <definedName name="QBREPORTCOMPARECOL_COGS" localSheetId="1">FALSE</definedName>
    <definedName name="QBREPORTCOMPARECOL_COGS" localSheetId="3">FALSE</definedName>
    <definedName name="QBREPORTCOMPARECOL_COGS" localSheetId="0">FALSE</definedName>
    <definedName name="QBREPORTCOMPARECOL_COGS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0">FALSE</definedName>
    <definedName name="QBREPORTCOMPARECOL_FORECAST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0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2">FALSE</definedName>
    <definedName name="QBREPORTCOMPARECOL_HOURS" localSheetId="1">FALSE</definedName>
    <definedName name="QBREPORTCOMPARECOL_HOURS" localSheetId="3">FALSE</definedName>
    <definedName name="QBREPORTCOMPARECOL_HOURS" localSheetId="0">FALSE</definedName>
    <definedName name="QBREPORTCOMPARECOL_HOURS" localSheetId="2">FALSE</definedName>
    <definedName name="QBREPORTCOMPARECOL_PCTCOL" localSheetId="1">FALSE</definedName>
    <definedName name="QBREPORTCOMPARECOL_PCTCOL" localSheetId="3">FALSE</definedName>
    <definedName name="QBREPORTCOMPARECOL_PCTCOL" localSheetId="0">FALSE</definedName>
    <definedName name="QBREPORTCOMPARECOL_PCTCOL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0">FALSE</definedName>
    <definedName name="QBREPORTCOMPARECOL_PCTEXPENS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0">FALSE</definedName>
    <definedName name="QBREPORTCOMPARECOL_PCTINCOME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0">FALSE</definedName>
    <definedName name="QBREPORTCOMPARECOL_PCTOFSALES" localSheetId="2">FALSE</definedName>
    <definedName name="QBREPORTCOMPARECOL_PCTROW" localSheetId="1">FALSE</definedName>
    <definedName name="QBREPORTCOMPARECOL_PCTROW" localSheetId="3">FALSE</definedName>
    <definedName name="QBREPORTCOMPARECOL_PCTROW" localSheetId="0">FALSE</definedName>
    <definedName name="QBREPORTCOMPARECOL_PCTROW" localSheetId="2">FALSE</definedName>
    <definedName name="QBREPORTCOMPARECOL_PPDIFF" localSheetId="1">FALSE</definedName>
    <definedName name="QBREPORTCOMPARECOL_PPDIFF" localSheetId="3">FALSE</definedName>
    <definedName name="QBREPORTCOMPARECOL_PPDIFF" localSheetId="0">FALSE</definedName>
    <definedName name="QBREPORTCOMPARECOL_PPDIFF" localSheetId="2">FALSE</definedName>
    <definedName name="QBREPORTCOMPARECOL_PPPCT" localSheetId="1">FALSE</definedName>
    <definedName name="QBREPORTCOMPARECOL_PPPCT" localSheetId="3">FALSE</definedName>
    <definedName name="QBREPORTCOMPARECOL_PPPCT" localSheetId="0">FALSE</definedName>
    <definedName name="QBREPORTCOMPARECOL_PPPCT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0">FALSE</definedName>
    <definedName name="QBREPORTCOMPARECOL_PREVPERIOD" localSheetId="2">FALSE</definedName>
    <definedName name="QBREPORTCOMPARECOL_PREVYEAR" localSheetId="1">TRUE</definedName>
    <definedName name="QBREPORTCOMPARECOL_PREVYEAR" localSheetId="3">FALSE</definedName>
    <definedName name="QBREPORTCOMPARECOL_PREVYEAR" localSheetId="0">FALSE</definedName>
    <definedName name="QBREPORTCOMPARECOL_PREVYEAR" localSheetId="2">FALSE</definedName>
    <definedName name="QBREPORTCOMPARECOL_PYDIFF" localSheetId="1">FALSE</definedName>
    <definedName name="QBREPORTCOMPARECOL_PYDIFF" localSheetId="3">FALSE</definedName>
    <definedName name="QBREPORTCOMPARECOL_PYDIFF" localSheetId="0">FALSE</definedName>
    <definedName name="QBREPORTCOMPARECOL_PYDIFF" localSheetId="2">FALSE</definedName>
    <definedName name="QBREPORTCOMPARECOL_PYPCT" localSheetId="1">FALSE</definedName>
    <definedName name="QBREPORTCOMPARECOL_PYPCT" localSheetId="3">FALSE</definedName>
    <definedName name="QBREPORTCOMPARECOL_PYPCT" localSheetId="0">FALSE</definedName>
    <definedName name="QBREPORTCOMPARECOL_PYPCT" localSheetId="2">FALSE</definedName>
    <definedName name="QBREPORTCOMPARECOL_QTY" localSheetId="1">FALSE</definedName>
    <definedName name="QBREPORTCOMPARECOL_QTY" localSheetId="3">FALSE</definedName>
    <definedName name="QBREPORTCOMPARECOL_QTY" localSheetId="0">FALSE</definedName>
    <definedName name="QBREPORTCOMPARECOL_QTY" localSheetId="2">FALSE</definedName>
    <definedName name="QBREPORTCOMPARECOL_RATE" localSheetId="1">FALSE</definedName>
    <definedName name="QBREPORTCOMPARECOL_RATE" localSheetId="3">FALSE</definedName>
    <definedName name="QBREPORTCOMPARECOL_RATE" localSheetId="0">FALSE</definedName>
    <definedName name="QBREPORTCOMPARECOL_RATE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0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2">FALSE</definedName>
    <definedName name="QBREPORTCOMPARECOL_YTD" localSheetId="1">FALSE</definedName>
    <definedName name="QBREPORTCOMPARECOL_YTD" localSheetId="3">TRUE</definedName>
    <definedName name="QBREPORTCOMPARECOL_YTD" localSheetId="0">FALSE</definedName>
    <definedName name="QBREPORTCOMPARECOL_YTD" localSheetId="2">FALSE</definedName>
    <definedName name="QBREPORTCOMPARECOL_YTDBUDGET" localSheetId="1">FALSE</definedName>
    <definedName name="QBREPORTCOMPARECOL_YTDBUDGET" localSheetId="3">TRUE</definedName>
    <definedName name="QBREPORTCOMPARECOL_YTDBUDGET" localSheetId="0">FALSE</definedName>
    <definedName name="QBREPORTCOMPARECOL_YTDBUDGET" localSheetId="2">FALSE</definedName>
    <definedName name="QBREPORTCOMPARECOL_YTDPCT" localSheetId="1">FALSE</definedName>
    <definedName name="QBREPORTCOMPARECOL_YTDPCT" localSheetId="3">FALSE</definedName>
    <definedName name="QBREPORTCOMPARECOL_YTDPCT" localSheetId="0">FALSE</definedName>
    <definedName name="QBREPORTCOMPARECOL_YTDPCT" localSheetId="2">FALSE</definedName>
    <definedName name="QBREPORTROWAXIS" localSheetId="1">9</definedName>
    <definedName name="QBREPORTROWAXIS" localSheetId="3">11</definedName>
    <definedName name="QBREPORTROWAXIS" localSheetId="0">12</definedName>
    <definedName name="QBREPORTROWAXIS" localSheetId="2">11</definedName>
    <definedName name="QBREPORTSUBCOLAXIS" localSheetId="1">24</definedName>
    <definedName name="QBREPORTSUBCOLAXIS" localSheetId="3">24</definedName>
    <definedName name="QBREPORTSUBCOLAXIS" localSheetId="0">0</definedName>
    <definedName name="QBREPORTSUBCOLAXIS" localSheetId="2">0</definedName>
    <definedName name="QBREPORTTYPE" localSheetId="1">6</definedName>
    <definedName name="QBREPORTTYPE" localSheetId="3">273</definedName>
    <definedName name="QBREPORTTYPE" localSheetId="0">42</definedName>
    <definedName name="QBREPORTTYPE" localSheetId="2">2</definedName>
    <definedName name="QBROWHEADERS" localSheetId="1">5</definedName>
    <definedName name="QBROWHEADERS" localSheetId="3">5</definedName>
    <definedName name="QBROWHEADERS" localSheetId="0">3</definedName>
    <definedName name="QBROWHEADERS" localSheetId="2">5</definedName>
    <definedName name="QBSTARTDATE" localSheetId="1">20210301</definedName>
    <definedName name="QBSTARTDATE" localSheetId="3">20210301</definedName>
    <definedName name="QBSTARTDATE" localSheetId="0">20210301</definedName>
    <definedName name="QBSTARTDATE" localSheetId="2">20201001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4" l="1"/>
  <c r="T4" i="4"/>
  <c r="T5" i="4" s="1"/>
  <c r="T6" i="4" s="1"/>
  <c r="T7" i="4" s="1"/>
  <c r="T8" i="4" s="1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R33" i="4"/>
  <c r="H39" i="3"/>
  <c r="F39" i="3"/>
  <c r="H38" i="3"/>
  <c r="F38" i="3"/>
  <c r="H33" i="3"/>
  <c r="F33" i="3"/>
  <c r="H32" i="3"/>
  <c r="F32" i="3"/>
  <c r="H31" i="3"/>
  <c r="F31" i="3"/>
  <c r="H23" i="3"/>
  <c r="F23" i="3"/>
  <c r="H22" i="3"/>
  <c r="F22" i="3"/>
  <c r="H19" i="3"/>
  <c r="F19" i="3"/>
  <c r="H15" i="3"/>
  <c r="F15" i="3"/>
  <c r="H14" i="3"/>
  <c r="F14" i="3"/>
  <c r="H10" i="3"/>
  <c r="F10" i="3"/>
  <c r="H7" i="3"/>
  <c r="F7" i="3"/>
  <c r="AN63" i="2" l="1"/>
  <c r="AL63" i="2"/>
  <c r="AJ63" i="2"/>
  <c r="AH63" i="2"/>
  <c r="AF63" i="2"/>
  <c r="AD63" i="2"/>
  <c r="AB63" i="2"/>
  <c r="Z63" i="2"/>
  <c r="X63" i="2"/>
  <c r="V63" i="2"/>
  <c r="T63" i="2"/>
  <c r="R63" i="2"/>
  <c r="P63" i="2"/>
  <c r="N63" i="2"/>
  <c r="L63" i="2"/>
  <c r="J63" i="2"/>
  <c r="H63" i="2"/>
  <c r="F63" i="2"/>
  <c r="AN62" i="2"/>
  <c r="AL62" i="2"/>
  <c r="AJ62" i="2"/>
  <c r="AH62" i="2"/>
  <c r="AF62" i="2"/>
  <c r="AD62" i="2"/>
  <c r="AB62" i="2"/>
  <c r="Z62" i="2"/>
  <c r="X62" i="2"/>
  <c r="V62" i="2"/>
  <c r="T62" i="2"/>
  <c r="R62" i="2"/>
  <c r="P62" i="2"/>
  <c r="N62" i="2"/>
  <c r="L62" i="2"/>
  <c r="J62" i="2"/>
  <c r="H62" i="2"/>
  <c r="F62" i="2"/>
  <c r="AN61" i="2"/>
  <c r="AL61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H61" i="2"/>
  <c r="F61" i="2"/>
  <c r="AN60" i="2"/>
  <c r="AL60" i="2"/>
  <c r="AJ60" i="2"/>
  <c r="AH60" i="2"/>
  <c r="AF60" i="2"/>
  <c r="AD60" i="2"/>
  <c r="AB60" i="2"/>
  <c r="Z60" i="2"/>
  <c r="X60" i="2"/>
  <c r="V60" i="2"/>
  <c r="T60" i="2"/>
  <c r="R60" i="2"/>
  <c r="P60" i="2"/>
  <c r="N60" i="2"/>
  <c r="L60" i="2"/>
  <c r="J60" i="2"/>
  <c r="H60" i="2"/>
  <c r="F60" i="2"/>
  <c r="AN59" i="2"/>
  <c r="AN58" i="2"/>
  <c r="AN57" i="2"/>
  <c r="AN55" i="2"/>
  <c r="AL55" i="2"/>
  <c r="AJ55" i="2"/>
  <c r="AH55" i="2"/>
  <c r="AF55" i="2"/>
  <c r="AD55" i="2"/>
  <c r="AB55" i="2"/>
  <c r="Z55" i="2"/>
  <c r="X55" i="2"/>
  <c r="V55" i="2"/>
  <c r="T55" i="2"/>
  <c r="R55" i="2"/>
  <c r="P55" i="2"/>
  <c r="N55" i="2"/>
  <c r="L55" i="2"/>
  <c r="J55" i="2"/>
  <c r="H55" i="2"/>
  <c r="F55" i="2"/>
  <c r="AN54" i="2"/>
  <c r="AN53" i="2"/>
  <c r="AN52" i="2"/>
  <c r="AN51" i="2"/>
  <c r="AN50" i="2"/>
  <c r="AN48" i="2"/>
  <c r="AL48" i="2"/>
  <c r="AJ48" i="2"/>
  <c r="AH48" i="2"/>
  <c r="AF48" i="2"/>
  <c r="AD48" i="2"/>
  <c r="AB48" i="2"/>
  <c r="Z48" i="2"/>
  <c r="X48" i="2"/>
  <c r="V48" i="2"/>
  <c r="T48" i="2"/>
  <c r="R48" i="2"/>
  <c r="P48" i="2"/>
  <c r="N48" i="2"/>
  <c r="L48" i="2"/>
  <c r="J48" i="2"/>
  <c r="H48" i="2"/>
  <c r="F48" i="2"/>
  <c r="AN47" i="2"/>
  <c r="AN45" i="2"/>
  <c r="AL45" i="2"/>
  <c r="AJ45" i="2"/>
  <c r="AH45" i="2"/>
  <c r="AF45" i="2"/>
  <c r="AD45" i="2"/>
  <c r="AB45" i="2"/>
  <c r="Z45" i="2"/>
  <c r="X45" i="2"/>
  <c r="V45" i="2"/>
  <c r="T45" i="2"/>
  <c r="R45" i="2"/>
  <c r="P45" i="2"/>
  <c r="N45" i="2"/>
  <c r="L45" i="2"/>
  <c r="J45" i="2"/>
  <c r="H45" i="2"/>
  <c r="F45" i="2"/>
  <c r="AN44" i="2"/>
  <c r="AN43" i="2"/>
  <c r="AN42" i="2"/>
  <c r="AN41" i="2"/>
  <c r="AN40" i="2"/>
  <c r="AN39" i="2"/>
  <c r="AN38" i="2"/>
  <c r="AN37" i="2"/>
  <c r="AN35" i="2"/>
  <c r="AL35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F35" i="2"/>
  <c r="AN34" i="2"/>
  <c r="AN33" i="2"/>
  <c r="AN32" i="2"/>
  <c r="AN30" i="2"/>
  <c r="AL30" i="2"/>
  <c r="AJ30" i="2"/>
  <c r="AH30" i="2"/>
  <c r="AF30" i="2"/>
  <c r="AD30" i="2"/>
  <c r="AB30" i="2"/>
  <c r="Z30" i="2"/>
  <c r="X30" i="2"/>
  <c r="V30" i="2"/>
  <c r="T30" i="2"/>
  <c r="R30" i="2"/>
  <c r="P30" i="2"/>
  <c r="N30" i="2"/>
  <c r="L30" i="2"/>
  <c r="J30" i="2"/>
  <c r="H30" i="2"/>
  <c r="F30" i="2"/>
  <c r="AN29" i="2"/>
  <c r="AN28" i="2"/>
  <c r="AN25" i="2"/>
  <c r="AL25" i="2"/>
  <c r="AJ25" i="2"/>
  <c r="AH25" i="2"/>
  <c r="AF25" i="2"/>
  <c r="AD25" i="2"/>
  <c r="AB25" i="2"/>
  <c r="Z25" i="2"/>
  <c r="X25" i="2"/>
  <c r="V25" i="2"/>
  <c r="T25" i="2"/>
  <c r="R25" i="2"/>
  <c r="P25" i="2"/>
  <c r="N25" i="2"/>
  <c r="L25" i="2"/>
  <c r="J25" i="2"/>
  <c r="H25" i="2"/>
  <c r="F25" i="2"/>
  <c r="AN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AN23" i="2"/>
  <c r="AN22" i="2"/>
  <c r="AN21" i="2"/>
  <c r="AN20" i="2"/>
  <c r="AN18" i="2"/>
  <c r="AL18" i="2"/>
  <c r="AJ18" i="2"/>
  <c r="AH18" i="2"/>
  <c r="AF18" i="2"/>
  <c r="AD18" i="2"/>
  <c r="AB18" i="2"/>
  <c r="Z18" i="2"/>
  <c r="X18" i="2"/>
  <c r="V18" i="2"/>
  <c r="T18" i="2"/>
  <c r="R18" i="2"/>
  <c r="P18" i="2"/>
  <c r="N18" i="2"/>
  <c r="L18" i="2"/>
  <c r="J18" i="2"/>
  <c r="H18" i="2"/>
  <c r="F18" i="2"/>
  <c r="AN17" i="2"/>
  <c r="AN16" i="2"/>
  <c r="AN15" i="2"/>
  <c r="AN14" i="2"/>
  <c r="AN13" i="2"/>
  <c r="AN11" i="2"/>
  <c r="AL11" i="2"/>
  <c r="AJ11" i="2"/>
  <c r="AH11" i="2"/>
  <c r="AF11" i="2"/>
  <c r="AD11" i="2"/>
  <c r="AB11" i="2"/>
  <c r="Z11" i="2"/>
  <c r="X11" i="2"/>
  <c r="V11" i="2"/>
  <c r="T11" i="2"/>
  <c r="R11" i="2"/>
  <c r="P11" i="2"/>
  <c r="N11" i="2"/>
  <c r="L11" i="2"/>
  <c r="J11" i="2"/>
  <c r="H11" i="2"/>
  <c r="F11" i="2"/>
  <c r="AN10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F8" i="2"/>
  <c r="AN7" i="2"/>
  <c r="AN6" i="2"/>
  <c r="N69" i="1" l="1"/>
  <c r="L69" i="1"/>
  <c r="J69" i="1"/>
  <c r="H69" i="1"/>
  <c r="F69" i="1"/>
  <c r="N68" i="1"/>
  <c r="L68" i="1"/>
  <c r="J68" i="1"/>
  <c r="H68" i="1"/>
  <c r="F68" i="1"/>
  <c r="N67" i="1"/>
  <c r="L67" i="1"/>
  <c r="J67" i="1"/>
  <c r="H67" i="1"/>
  <c r="F67" i="1"/>
  <c r="N66" i="1"/>
  <c r="L66" i="1"/>
  <c r="J66" i="1"/>
  <c r="H66" i="1"/>
  <c r="F66" i="1"/>
  <c r="N61" i="1"/>
  <c r="L61" i="1"/>
  <c r="J61" i="1"/>
  <c r="H61" i="1"/>
  <c r="F61" i="1"/>
  <c r="N53" i="1"/>
  <c r="L53" i="1"/>
  <c r="J53" i="1"/>
  <c r="H53" i="1"/>
  <c r="F53" i="1"/>
  <c r="N49" i="1"/>
  <c r="L49" i="1"/>
  <c r="J49" i="1"/>
  <c r="H49" i="1"/>
  <c r="F49" i="1"/>
  <c r="N37" i="1"/>
  <c r="L37" i="1"/>
  <c r="J37" i="1"/>
  <c r="H37" i="1"/>
  <c r="F37" i="1"/>
  <c r="N32" i="1"/>
  <c r="L32" i="1"/>
  <c r="J32" i="1"/>
  <c r="H32" i="1"/>
  <c r="F32" i="1"/>
  <c r="N27" i="1"/>
  <c r="L27" i="1"/>
  <c r="J27" i="1"/>
  <c r="H27" i="1"/>
  <c r="F27" i="1"/>
  <c r="N26" i="1"/>
  <c r="L26" i="1"/>
  <c r="J26" i="1"/>
  <c r="H26" i="1"/>
  <c r="F26" i="1"/>
  <c r="N20" i="1"/>
  <c r="L20" i="1"/>
  <c r="J20" i="1"/>
  <c r="H20" i="1"/>
  <c r="F20" i="1"/>
  <c r="J12" i="1"/>
  <c r="F12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<sst xmlns="http://schemas.openxmlformats.org/spreadsheetml/2006/main" count="336" uniqueCount="189">
  <si>
    <t>Mar 21</t>
  </si>
  <si>
    <t>Budget</t>
  </si>
  <si>
    <t>Oct '20 - Mar 21</t>
  </si>
  <si>
    <t>YTD Budget</t>
  </si>
  <si>
    <t>Annual Budget</t>
  </si>
  <si>
    <t>Ordinary Income/Expense</t>
  </si>
  <si>
    <t>Income</t>
  </si>
  <si>
    <t>43400 · Direct Public Support</t>
  </si>
  <si>
    <t>43450 · Individ, Business Contributions</t>
  </si>
  <si>
    <t>43500 · UT Work Study Reimb</t>
  </si>
  <si>
    <t>43520 · Chapter Donations</t>
  </si>
  <si>
    <t>Total 43400 · Direct Public Support</t>
  </si>
  <si>
    <t>46400 · Other Types of Income</t>
  </si>
  <si>
    <t>46410 · Administrative Fees</t>
  </si>
  <si>
    <t>Total 46400 · Other Types of Income</t>
  </si>
  <si>
    <t>47200 · Program Income</t>
  </si>
  <si>
    <t>47230 · Membership Dues</t>
  </si>
  <si>
    <t>47245 · Mapping Services</t>
  </si>
  <si>
    <t>47250 · Book Sales</t>
  </si>
  <si>
    <t>47270 · Book Royalties</t>
  </si>
  <si>
    <t>47280 · Travelling Exhibit Income</t>
  </si>
  <si>
    <t>47290 · Speaking Fees</t>
  </si>
  <si>
    <t>Total 47200 · Program Income</t>
  </si>
  <si>
    <t>48000 · Grants</t>
  </si>
  <si>
    <t>48010 · Nat'l Park Service</t>
  </si>
  <si>
    <t>48030 · Other</t>
  </si>
  <si>
    <t>48040 · Carryforward Revenue</t>
  </si>
  <si>
    <t>49060 · Texas Historical Foundation</t>
  </si>
  <si>
    <t>Total 48000 · Grants</t>
  </si>
  <si>
    <t>Total Income</t>
  </si>
  <si>
    <t>Expense</t>
  </si>
  <si>
    <t>62100 · Contract Services</t>
  </si>
  <si>
    <t>62110 · Accounting Fees</t>
  </si>
  <si>
    <t>62150 · Outside Contract Services</t>
  </si>
  <si>
    <t>Total 62100 · Contract Services</t>
  </si>
  <si>
    <t>62800 · Facilities and Equipment</t>
  </si>
  <si>
    <t>62840 · Equip Rental and Maintenance</t>
  </si>
  <si>
    <t>62850 · Computer Equipment</t>
  </si>
  <si>
    <t>62890 · Rent, Parking, Utilities</t>
  </si>
  <si>
    <t>Total 62800 · Facilities and Equipment</t>
  </si>
  <si>
    <t>65000 · Operations</t>
  </si>
  <si>
    <t>65007 · Bank Charges</t>
  </si>
  <si>
    <t>65015 · Dues</t>
  </si>
  <si>
    <t>65016 · Donor Cultivation</t>
  </si>
  <si>
    <t>65020 · Postage, Mailing Service</t>
  </si>
  <si>
    <t>65030 · Printing and Copying</t>
  </si>
  <si>
    <t>65040 · Supplies</t>
  </si>
  <si>
    <t>65050 · Telephone, Telecommunications</t>
  </si>
  <si>
    <t>65060 · Web/Communications</t>
  </si>
  <si>
    <t>65080 · Trail Signage</t>
  </si>
  <si>
    <t>65090 · Misc (Ins, Web Host, etc.)</t>
  </si>
  <si>
    <t>Total 65000 · Operations</t>
  </si>
  <si>
    <t>65100 · Other Types of Expenses</t>
  </si>
  <si>
    <t>65120 · Insurance - Liability, D and O</t>
  </si>
  <si>
    <t>65160 · Other Costs</t>
  </si>
  <si>
    <t>Total 65100 · Other Types of Expenses</t>
  </si>
  <si>
    <t>66000 · Payroll Expenses</t>
  </si>
  <si>
    <t>66100 · Gross Wages - Exec Dir</t>
  </si>
  <si>
    <t>66200 · Gross Wages - Work Study</t>
  </si>
  <si>
    <t>66210 · Hourly Wages</t>
  </si>
  <si>
    <t>66300 · Medical Insurance</t>
  </si>
  <si>
    <t>66400 · Payroll Taxes</t>
  </si>
  <si>
    <t>66500 · Retirement</t>
  </si>
  <si>
    <t>Total 66000 · Payroll Expenses</t>
  </si>
  <si>
    <t>68300 · Travel and Meetings</t>
  </si>
  <si>
    <t>68310 · Conference, Convention, Meeting</t>
  </si>
  <si>
    <t>68320 · Travel</t>
  </si>
  <si>
    <t>68321 · Travel - DC Advocacy</t>
  </si>
  <si>
    <t>Total 68300 · Travel and Meetings</t>
  </si>
  <si>
    <t>Total Expense</t>
  </si>
  <si>
    <t>Net Ordinary Income</t>
  </si>
  <si>
    <t>Net Income</t>
  </si>
  <si>
    <t>PNTS MTC</t>
  </si>
  <si>
    <t>NPS 0738</t>
  </si>
  <si>
    <t>Poteet</t>
  </si>
  <si>
    <t>Lobanillo</t>
  </si>
  <si>
    <t>Operations</t>
  </si>
  <si>
    <t>TOTAL</t>
  </si>
  <si>
    <t>Travis</t>
  </si>
  <si>
    <t>Audubon</t>
  </si>
  <si>
    <t>Tech</t>
  </si>
  <si>
    <t>Upgrade</t>
  </si>
  <si>
    <t xml:space="preserve">THF - </t>
  </si>
  <si>
    <t>Centex Study</t>
  </si>
  <si>
    <t>Burdine</t>
  </si>
  <si>
    <t>Johnson</t>
  </si>
  <si>
    <t>Trevino</t>
  </si>
  <si>
    <t>Book Maps</t>
  </si>
  <si>
    <t>NPF</t>
  </si>
  <si>
    <t>PNTS</t>
  </si>
  <si>
    <t>Intern</t>
  </si>
  <si>
    <t>Trail de</t>
  </si>
  <si>
    <t>Flores MTC</t>
  </si>
  <si>
    <t>Rancheria</t>
  </si>
  <si>
    <t>Grande MTC</t>
  </si>
  <si>
    <t>Wilson Co</t>
  </si>
  <si>
    <t>Road Runners</t>
  </si>
  <si>
    <t>City of</t>
  </si>
  <si>
    <t>San Marcos</t>
  </si>
  <si>
    <t>Nacogdoches</t>
  </si>
  <si>
    <t>Signs</t>
  </si>
  <si>
    <t>Mar 31, 21</t>
  </si>
  <si>
    <t>Mar 31, 20</t>
  </si>
  <si>
    <t>ASSETS</t>
  </si>
  <si>
    <t>Current Assets</t>
  </si>
  <si>
    <t>Checking/Savings</t>
  </si>
  <si>
    <t>10001 · Frost Bank 1300598</t>
  </si>
  <si>
    <t>Total Checking/Savings</t>
  </si>
  <si>
    <t>Accounts Receivable</t>
  </si>
  <si>
    <t>11000 · Accounts Receivable</t>
  </si>
  <si>
    <t>Total Accounts Receivable</t>
  </si>
  <si>
    <t>Other Current Assets</t>
  </si>
  <si>
    <t>13000 · Prepaid Expense</t>
  </si>
  <si>
    <t>13500 · Other Receivable</t>
  </si>
  <si>
    <t>Total Other Current Assets</t>
  </si>
  <si>
    <t>Total Current Assets</t>
  </si>
  <si>
    <t>Fixed Assets</t>
  </si>
  <si>
    <t>18500 · Lobanillo Land</t>
  </si>
  <si>
    <t>18550 · Lobanillo Signs</t>
  </si>
  <si>
    <t>Total Fixed Assets</t>
  </si>
  <si>
    <t>Other Assets</t>
  </si>
  <si>
    <t>18700 · Security Deposits Asset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</si>
  <si>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</si>
  <si>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</si>
  <si>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</si>
  <si>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</si>
  <si>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</si>
  <si>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</si>
  <si>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2110 · Direct Deposit Liabilities</t>
  </si>
  <si>
    <t>24000 · Payroll Liabilities</t>
  </si>
  <si>
    <t>25500 · Sales Tax Payable</t>
  </si>
  <si>
    <t>Total Other Current Liabilities</t>
  </si>
  <si>
    <t>Total Current Liabilities</t>
  </si>
  <si>
    <t>Total Liabilities</t>
  </si>
  <si>
    <t>Equity</t>
  </si>
  <si>
    <t>30000 · Opening Balance Equity</t>
  </si>
  <si>
    <t>32000 · Unrestricted Net Assets</t>
  </si>
  <si>
    <t>Total Equity</t>
  </si>
  <si>
    <t>TOTAL LIABILITIES &amp; EQUITY</t>
  </si>
  <si>
    <t>debit</t>
  </si>
  <si>
    <t>Check</t>
  </si>
  <si>
    <t>Direct Deposit</t>
  </si>
  <si>
    <t>Steven E. Gonzales</t>
  </si>
  <si>
    <t>DD1186</t>
  </si>
  <si>
    <t>Paycheck</t>
  </si>
  <si>
    <t>DD1187</t>
  </si>
  <si>
    <t>draft</t>
  </si>
  <si>
    <t>901</t>
  </si>
  <si>
    <t>902</t>
  </si>
  <si>
    <t>Deposit</t>
  </si>
  <si>
    <t>215852674</t>
  </si>
  <si>
    <t>Fidelity</t>
  </si>
  <si>
    <t>904</t>
  </si>
  <si>
    <t>Liability Check</t>
  </si>
  <si>
    <t>24030 · Retirement Payable</t>
  </si>
  <si>
    <t>Melanie M. Butler</t>
  </si>
  <si>
    <t>20-8296273</t>
  </si>
  <si>
    <t>United States Treasury</t>
  </si>
  <si>
    <t>Created by Payroll Service on 03/03/2021</t>
  </si>
  <si>
    <t>QuickBooks Payroll Service</t>
  </si>
  <si>
    <t>-SPLIT-</t>
  </si>
  <si>
    <t>Total 10001 · Frost Bank 1300598</t>
  </si>
  <si>
    <t>Frost Bank</t>
  </si>
  <si>
    <t>Facebook</t>
  </si>
  <si>
    <t>namecheap.com</t>
  </si>
  <si>
    <t>Circle K</t>
  </si>
  <si>
    <t>Holiday Inn Express</t>
  </si>
  <si>
    <t>Rocky's Taco House</t>
  </si>
  <si>
    <t>Donut Palace</t>
  </si>
  <si>
    <t>Two Sawers BBQ</t>
  </si>
  <si>
    <t>Randall's</t>
  </si>
  <si>
    <t>Enterprise Rent-A-Car</t>
  </si>
  <si>
    <t>Grande Communications</t>
  </si>
  <si>
    <t>GTI Environmental</t>
  </si>
  <si>
    <t>amazon.com</t>
  </si>
  <si>
    <t>stamps.com</t>
  </si>
  <si>
    <t>Inkjets.com</t>
  </si>
  <si>
    <t>Austin Groups for the Elderly</t>
  </si>
  <si>
    <t>Intuit</t>
  </si>
  <si>
    <t>Zoom</t>
  </si>
  <si>
    <t>American Hiking Society</t>
  </si>
  <si>
    <t>Balance</t>
  </si>
  <si>
    <t>Amount</t>
  </si>
  <si>
    <t>Split</t>
  </si>
  <si>
    <t>Memo</t>
  </si>
  <si>
    <t>Name</t>
  </si>
  <si>
    <t>Num</t>
  </si>
  <si>
    <t>Date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</si>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</sst>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mm/dd/yyyy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7" name="FILTER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8" name="HEADER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/Relationships>

</file>

<file path=xl/worksheets/_rels/sheet2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/Relationships>

</file>

<file path=xl/worksheets/_rels/sheet3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/Relationships>

</file>

<file path=xl/worksheets/_rels/sheet4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emf"/>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33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C34" sqref="C34"/>
    </sheetView>
  </sheetViews>
  <sheetFormatPr defaultRowHeight="15" x14ac:dyDescent="0.25"/>
  <cols>
    <col min="1" max="2" width="3" style="17" customWidth="1"/>
    <col min="3" max="3" width="3.5703125" style="17" customWidth="1"/>
    <col min="4" max="5" width="2.28515625" style="17" customWidth="1"/>
    <col min="6" max="6" width="11.85546875" style="17" bestFit="1" customWidth="1"/>
    <col min="7" max="7" width="2.28515625" style="17" customWidth="1"/>
    <col min="8" max="8" width="8.7109375" style="17" bestFit="1" customWidth="1"/>
    <col min="9" max="9" width="2.28515625" style="17" customWidth="1"/>
    <col min="10" max="10" width="6.42578125" style="17" bestFit="1" customWidth="1"/>
    <col min="11" max="11" width="2.28515625" style="17" customWidth="1"/>
    <col min="12" max="12" width="21.42578125" style="17" bestFit="1" customWidth="1"/>
    <col min="13" max="13" width="2.28515625" style="17" customWidth="1"/>
    <col min="14" max="14" width="30.28515625" style="17" bestFit="1" customWidth="1"/>
    <col min="15" max="15" width="2.28515625" style="17" customWidth="1"/>
    <col min="16" max="16" width="30.28515625" style="17" bestFit="1" customWidth="1"/>
    <col min="17" max="17" width="2.28515625" style="17" customWidth="1"/>
    <col min="18" max="18" width="8.42578125" style="17" bestFit="1" customWidth="1"/>
    <col min="19" max="19" width="2.28515625" style="17" customWidth="1"/>
    <col min="20" max="20" width="8.42578125" style="17" bestFit="1" customWidth="1"/>
  </cols>
  <sheetData>
    <row r="1" spans="1:20" s="15" customFormat="1" ht="15.75" thickBot="1" x14ac:dyDescent="0.3">
      <c r="A1" s="14"/>
      <c r="B1" s="14"/>
      <c r="C1" s="14"/>
      <c r="D1" s="14"/>
      <c r="E1" s="14"/>
      <c r="F1" s="18" t="s">
        <v>188</v>
      </c>
      <c r="G1" s="14"/>
      <c r="H1" s="18" t="s">
        <v>187</v>
      </c>
      <c r="I1" s="14"/>
      <c r="J1" s="18" t="s">
        <v>186</v>
      </c>
      <c r="K1" s="14"/>
      <c r="L1" s="18" t="s">
        <v>185</v>
      </c>
      <c r="M1" s="14"/>
      <c r="N1" s="18" t="s">
        <v>184</v>
      </c>
      <c r="O1" s="14"/>
      <c r="P1" s="18" t="s">
        <v>183</v>
      </c>
      <c r="Q1" s="14"/>
      <c r="R1" s="18" t="s">
        <v>182</v>
      </c>
      <c r="S1" s="14"/>
      <c r="T1" s="18" t="s">
        <v>181</v>
      </c>
    </row>
    <row r="2" spans="1:20" ht="15.75" thickTop="1" x14ac:dyDescent="0.25">
      <c r="A2" s="1"/>
      <c r="B2" s="1" t="s">
        <v>106</v>
      </c>
      <c r="C2" s="1"/>
      <c r="D2" s="1"/>
      <c r="E2" s="1"/>
      <c r="F2" s="1"/>
      <c r="G2" s="1"/>
      <c r="H2" s="20"/>
      <c r="I2" s="1"/>
      <c r="J2" s="1"/>
      <c r="K2" s="1"/>
      <c r="L2" s="1"/>
      <c r="M2" s="1"/>
      <c r="N2" s="1"/>
      <c r="O2" s="1"/>
      <c r="P2" s="1"/>
      <c r="Q2" s="1"/>
      <c r="R2" s="22"/>
      <c r="S2" s="1"/>
      <c r="T2" s="22">
        <v>62221.26</v>
      </c>
    </row>
    <row r="3" spans="1:20" x14ac:dyDescent="0.25">
      <c r="A3" s="5"/>
      <c r="B3" s="5"/>
      <c r="C3" s="5"/>
      <c r="D3" s="5"/>
      <c r="E3" s="5"/>
      <c r="F3" s="5" t="s">
        <v>140</v>
      </c>
      <c r="G3" s="5"/>
      <c r="H3" s="21">
        <v>44256</v>
      </c>
      <c r="I3" s="5"/>
      <c r="J3" s="5" t="s">
        <v>139</v>
      </c>
      <c r="K3" s="5"/>
      <c r="L3" s="5" t="s">
        <v>163</v>
      </c>
      <c r="M3" s="5"/>
      <c r="N3" s="5"/>
      <c r="O3" s="5"/>
      <c r="P3" s="5" t="s">
        <v>65</v>
      </c>
      <c r="Q3" s="5"/>
      <c r="R3" s="4">
        <v>-50</v>
      </c>
      <c r="S3" s="5"/>
      <c r="T3" s="4">
        <f>ROUND(T2+R3,5)</f>
        <v>62171.26</v>
      </c>
    </row>
    <row r="4" spans="1:20" x14ac:dyDescent="0.25">
      <c r="A4" s="5"/>
      <c r="B4" s="5"/>
      <c r="C4" s="5"/>
      <c r="D4" s="5"/>
      <c r="E4" s="5"/>
      <c r="F4" s="5" t="s">
        <v>140</v>
      </c>
      <c r="G4" s="5"/>
      <c r="H4" s="21">
        <v>44256</v>
      </c>
      <c r="I4" s="5"/>
      <c r="J4" s="5" t="s">
        <v>139</v>
      </c>
      <c r="K4" s="5"/>
      <c r="L4" s="5" t="s">
        <v>180</v>
      </c>
      <c r="M4" s="5"/>
      <c r="N4" s="5"/>
      <c r="O4" s="5"/>
      <c r="P4" s="5" t="s">
        <v>67</v>
      </c>
      <c r="Q4" s="5"/>
      <c r="R4" s="4">
        <v>-75</v>
      </c>
      <c r="S4" s="5"/>
      <c r="T4" s="4">
        <f>ROUND(T3+R4,5)</f>
        <v>62096.26</v>
      </c>
    </row>
    <row r="5" spans="1:20" x14ac:dyDescent="0.25">
      <c r="A5" s="5"/>
      <c r="B5" s="5"/>
      <c r="C5" s="5"/>
      <c r="D5" s="5"/>
      <c r="E5" s="5"/>
      <c r="F5" s="5" t="s">
        <v>140</v>
      </c>
      <c r="G5" s="5"/>
      <c r="H5" s="21">
        <v>44258</v>
      </c>
      <c r="I5" s="5"/>
      <c r="J5" s="5" t="s">
        <v>139</v>
      </c>
      <c r="K5" s="5"/>
      <c r="L5" s="5" t="s">
        <v>179</v>
      </c>
      <c r="M5" s="5"/>
      <c r="N5" s="5"/>
      <c r="O5" s="5"/>
      <c r="P5" s="5" t="s">
        <v>47</v>
      </c>
      <c r="Q5" s="5"/>
      <c r="R5" s="4">
        <v>-79.900000000000006</v>
      </c>
      <c r="S5" s="5"/>
      <c r="T5" s="4">
        <f>ROUND(T4+R5,5)</f>
        <v>62016.36</v>
      </c>
    </row>
    <row r="6" spans="1:20" x14ac:dyDescent="0.25">
      <c r="A6" s="5"/>
      <c r="B6" s="5"/>
      <c r="C6" s="5"/>
      <c r="D6" s="5"/>
      <c r="E6" s="5"/>
      <c r="F6" s="5" t="s">
        <v>153</v>
      </c>
      <c r="G6" s="5"/>
      <c r="H6" s="21">
        <v>44259</v>
      </c>
      <c r="I6" s="5"/>
      <c r="J6" s="5"/>
      <c r="K6" s="5"/>
      <c r="L6" s="5" t="s">
        <v>159</v>
      </c>
      <c r="M6" s="5"/>
      <c r="N6" s="5" t="s">
        <v>158</v>
      </c>
      <c r="O6" s="5"/>
      <c r="P6" s="5" t="s">
        <v>128</v>
      </c>
      <c r="Q6" s="5"/>
      <c r="R6" s="4">
        <v>-1012.15</v>
      </c>
      <c r="S6" s="5"/>
      <c r="T6" s="4">
        <f>ROUND(T5+R6,5)</f>
        <v>61004.21</v>
      </c>
    </row>
    <row r="7" spans="1:20" x14ac:dyDescent="0.25">
      <c r="A7" s="5"/>
      <c r="B7" s="5"/>
      <c r="C7" s="5"/>
      <c r="D7" s="5"/>
      <c r="E7" s="5"/>
      <c r="F7" s="5" t="s">
        <v>140</v>
      </c>
      <c r="G7" s="5"/>
      <c r="H7" s="21">
        <v>44263</v>
      </c>
      <c r="I7" s="5"/>
      <c r="J7" s="5" t="s">
        <v>139</v>
      </c>
      <c r="K7" s="5"/>
      <c r="L7" s="5" t="s">
        <v>178</v>
      </c>
      <c r="M7" s="5"/>
      <c r="N7" s="5"/>
      <c r="O7" s="5"/>
      <c r="P7" s="5" t="s">
        <v>54</v>
      </c>
      <c r="Q7" s="5"/>
      <c r="R7" s="4">
        <v>-53.04</v>
      </c>
      <c r="S7" s="5"/>
      <c r="T7" s="4">
        <f>ROUND(T6+R7,5)</f>
        <v>60951.17</v>
      </c>
    </row>
    <row r="8" spans="1:20" x14ac:dyDescent="0.25">
      <c r="A8" s="5"/>
      <c r="B8" s="5"/>
      <c r="C8" s="5"/>
      <c r="D8" s="5"/>
      <c r="E8" s="5"/>
      <c r="F8" s="5" t="s">
        <v>140</v>
      </c>
      <c r="G8" s="5"/>
      <c r="H8" s="21">
        <v>44264</v>
      </c>
      <c r="I8" s="5"/>
      <c r="J8" s="5" t="s">
        <v>147</v>
      </c>
      <c r="K8" s="5"/>
      <c r="L8" s="5" t="s">
        <v>177</v>
      </c>
      <c r="M8" s="5"/>
      <c r="N8" s="5"/>
      <c r="O8" s="5"/>
      <c r="P8" s="5" t="s">
        <v>38</v>
      </c>
      <c r="Q8" s="5"/>
      <c r="R8" s="4">
        <v>-319.2</v>
      </c>
      <c r="S8" s="5"/>
      <c r="T8" s="4">
        <f>ROUND(T7+R8,5)</f>
        <v>60631.97</v>
      </c>
    </row>
    <row r="9" spans="1:20" x14ac:dyDescent="0.25">
      <c r="A9" s="5"/>
      <c r="B9" s="5"/>
      <c r="C9" s="5"/>
      <c r="D9" s="5"/>
      <c r="E9" s="5"/>
      <c r="F9" s="5" t="s">
        <v>140</v>
      </c>
      <c r="G9" s="5"/>
      <c r="H9" s="21">
        <v>44264</v>
      </c>
      <c r="I9" s="5"/>
      <c r="J9" s="5" t="s">
        <v>139</v>
      </c>
      <c r="K9" s="5"/>
      <c r="L9" s="5" t="s">
        <v>176</v>
      </c>
      <c r="M9" s="5"/>
      <c r="N9" s="5"/>
      <c r="O9" s="5"/>
      <c r="P9" s="5" t="s">
        <v>46</v>
      </c>
      <c r="Q9" s="5"/>
      <c r="R9" s="4">
        <v>-105.95</v>
      </c>
      <c r="S9" s="5"/>
      <c r="T9" s="4">
        <f>ROUND(T8+R9,5)</f>
        <v>60526.02</v>
      </c>
    </row>
    <row r="10" spans="1:20" x14ac:dyDescent="0.25">
      <c r="A10" s="5"/>
      <c r="B10" s="5"/>
      <c r="C10" s="5"/>
      <c r="D10" s="5"/>
      <c r="E10" s="5"/>
      <c r="F10" s="5" t="s">
        <v>153</v>
      </c>
      <c r="G10" s="5"/>
      <c r="H10" s="21">
        <v>44270</v>
      </c>
      <c r="I10" s="5"/>
      <c r="J10" s="5" t="s">
        <v>146</v>
      </c>
      <c r="K10" s="5"/>
      <c r="L10" s="5" t="s">
        <v>157</v>
      </c>
      <c r="M10" s="5"/>
      <c r="N10" s="5" t="s">
        <v>156</v>
      </c>
      <c r="O10" s="5"/>
      <c r="P10" s="5" t="s">
        <v>160</v>
      </c>
      <c r="Q10" s="5"/>
      <c r="R10" s="4">
        <v>-1372</v>
      </c>
      <c r="S10" s="5"/>
      <c r="T10" s="4">
        <f>ROUND(T9+R10,5)</f>
        <v>59154.02</v>
      </c>
    </row>
    <row r="11" spans="1:20" x14ac:dyDescent="0.25">
      <c r="A11" s="5"/>
      <c r="B11" s="5"/>
      <c r="C11" s="5"/>
      <c r="D11" s="5"/>
      <c r="E11" s="5"/>
      <c r="F11" s="5" t="s">
        <v>153</v>
      </c>
      <c r="G11" s="5"/>
      <c r="H11" s="21">
        <v>44270</v>
      </c>
      <c r="I11" s="5"/>
      <c r="J11" s="5" t="s">
        <v>146</v>
      </c>
      <c r="K11" s="5"/>
      <c r="L11" s="5" t="s">
        <v>157</v>
      </c>
      <c r="M11" s="5"/>
      <c r="N11" s="5" t="s">
        <v>156</v>
      </c>
      <c r="O11" s="5"/>
      <c r="P11" s="5" t="s">
        <v>160</v>
      </c>
      <c r="Q11" s="5"/>
      <c r="R11" s="4">
        <v>-174.7</v>
      </c>
      <c r="S11" s="5"/>
      <c r="T11" s="4">
        <f>ROUND(T10+R11,5)</f>
        <v>58979.32</v>
      </c>
    </row>
    <row r="12" spans="1:20" x14ac:dyDescent="0.25">
      <c r="A12" s="5"/>
      <c r="B12" s="5"/>
      <c r="C12" s="5"/>
      <c r="D12" s="5"/>
      <c r="E12" s="5"/>
      <c r="F12" s="5" t="s">
        <v>140</v>
      </c>
      <c r="G12" s="5"/>
      <c r="H12" s="21">
        <v>44270</v>
      </c>
      <c r="I12" s="5"/>
      <c r="J12" s="5" t="s">
        <v>139</v>
      </c>
      <c r="K12" s="5"/>
      <c r="L12" s="5" t="s">
        <v>175</v>
      </c>
      <c r="M12" s="5"/>
      <c r="N12" s="5"/>
      <c r="O12" s="5"/>
      <c r="P12" s="5" t="s">
        <v>44</v>
      </c>
      <c r="Q12" s="5"/>
      <c r="R12" s="4">
        <v>-12.92</v>
      </c>
      <c r="S12" s="5"/>
      <c r="T12" s="4">
        <f>ROUND(T11+R12,5)</f>
        <v>58966.400000000001</v>
      </c>
    </row>
    <row r="13" spans="1:20" x14ac:dyDescent="0.25">
      <c r="A13" s="5"/>
      <c r="B13" s="5"/>
      <c r="C13" s="5"/>
      <c r="D13" s="5"/>
      <c r="E13" s="5"/>
      <c r="F13" s="5" t="s">
        <v>140</v>
      </c>
      <c r="G13" s="5"/>
      <c r="H13" s="21">
        <v>44270</v>
      </c>
      <c r="I13" s="5"/>
      <c r="J13" s="5" t="s">
        <v>139</v>
      </c>
      <c r="K13" s="5"/>
      <c r="L13" s="5" t="s">
        <v>174</v>
      </c>
      <c r="M13" s="5"/>
      <c r="N13" s="5"/>
      <c r="O13" s="5"/>
      <c r="P13" s="5" t="s">
        <v>37</v>
      </c>
      <c r="Q13" s="5"/>
      <c r="R13" s="4">
        <v>-38.96</v>
      </c>
      <c r="S13" s="5"/>
      <c r="T13" s="4">
        <f>ROUND(T12+R13,5)</f>
        <v>58927.44</v>
      </c>
    </row>
    <row r="14" spans="1:20" x14ac:dyDescent="0.25">
      <c r="A14" s="5"/>
      <c r="B14" s="5"/>
      <c r="C14" s="5"/>
      <c r="D14" s="5"/>
      <c r="E14" s="5"/>
      <c r="F14" s="5" t="s">
        <v>140</v>
      </c>
      <c r="G14" s="5"/>
      <c r="H14" s="21">
        <v>44274</v>
      </c>
      <c r="I14" s="5"/>
      <c r="J14" s="5" t="s">
        <v>148</v>
      </c>
      <c r="K14" s="5"/>
      <c r="L14" s="5" t="s">
        <v>173</v>
      </c>
      <c r="M14" s="5"/>
      <c r="N14" s="5"/>
      <c r="O14" s="5"/>
      <c r="P14" s="5" t="s">
        <v>33</v>
      </c>
      <c r="Q14" s="5"/>
      <c r="R14" s="4">
        <v>-5000</v>
      </c>
      <c r="S14" s="5"/>
      <c r="T14" s="4">
        <f>ROUND(T13+R14,5)</f>
        <v>53927.44</v>
      </c>
    </row>
    <row r="15" spans="1:20" x14ac:dyDescent="0.25">
      <c r="A15" s="5"/>
      <c r="B15" s="5"/>
      <c r="C15" s="5"/>
      <c r="D15" s="5"/>
      <c r="E15" s="5"/>
      <c r="F15" s="5" t="s">
        <v>140</v>
      </c>
      <c r="G15" s="5"/>
      <c r="H15" s="21">
        <v>44277</v>
      </c>
      <c r="I15" s="5"/>
      <c r="J15" s="5" t="s">
        <v>139</v>
      </c>
      <c r="K15" s="5"/>
      <c r="L15" s="5" t="s">
        <v>166</v>
      </c>
      <c r="M15" s="5"/>
      <c r="N15" s="5"/>
      <c r="O15" s="5"/>
      <c r="P15" s="5" t="s">
        <v>66</v>
      </c>
      <c r="Q15" s="5"/>
      <c r="R15" s="4">
        <v>-251.16</v>
      </c>
      <c r="S15" s="5"/>
      <c r="T15" s="4">
        <f>ROUND(T14+R15,5)</f>
        <v>53676.28</v>
      </c>
    </row>
    <row r="16" spans="1:20" x14ac:dyDescent="0.25">
      <c r="A16" s="5"/>
      <c r="B16" s="5"/>
      <c r="C16" s="5"/>
      <c r="D16" s="5"/>
      <c r="E16" s="5"/>
      <c r="F16" s="5" t="s">
        <v>140</v>
      </c>
      <c r="G16" s="5"/>
      <c r="H16" s="21">
        <v>44279</v>
      </c>
      <c r="I16" s="5"/>
      <c r="J16" s="5" t="s">
        <v>139</v>
      </c>
      <c r="K16" s="5"/>
      <c r="L16" s="5" t="s">
        <v>172</v>
      </c>
      <c r="M16" s="5"/>
      <c r="N16" s="5"/>
      <c r="O16" s="5"/>
      <c r="P16" s="5" t="s">
        <v>47</v>
      </c>
      <c r="Q16" s="5"/>
      <c r="R16" s="4">
        <v>-80.06</v>
      </c>
      <c r="S16" s="5"/>
      <c r="T16" s="4">
        <f>ROUND(T15+R16,5)</f>
        <v>53596.22</v>
      </c>
    </row>
    <row r="17" spans="1:20" x14ac:dyDescent="0.25">
      <c r="A17" s="5"/>
      <c r="B17" s="5"/>
      <c r="C17" s="5"/>
      <c r="D17" s="5"/>
      <c r="E17" s="5"/>
      <c r="F17" s="5" t="s">
        <v>140</v>
      </c>
      <c r="G17" s="5"/>
      <c r="H17" s="21">
        <v>44284</v>
      </c>
      <c r="I17" s="5"/>
      <c r="J17" s="5" t="s">
        <v>139</v>
      </c>
      <c r="K17" s="5"/>
      <c r="L17" s="5" t="s">
        <v>171</v>
      </c>
      <c r="M17" s="5"/>
      <c r="N17" s="5"/>
      <c r="O17" s="5"/>
      <c r="P17" s="5" t="s">
        <v>66</v>
      </c>
      <c r="Q17" s="5"/>
      <c r="R17" s="4">
        <v>-208.78</v>
      </c>
      <c r="S17" s="5"/>
      <c r="T17" s="4">
        <f>ROUND(T16+R17,5)</f>
        <v>53387.44</v>
      </c>
    </row>
    <row r="18" spans="1:20" x14ac:dyDescent="0.25">
      <c r="A18" s="5"/>
      <c r="B18" s="5"/>
      <c r="C18" s="5"/>
      <c r="D18" s="5"/>
      <c r="E18" s="5"/>
      <c r="F18" s="5" t="s">
        <v>140</v>
      </c>
      <c r="G18" s="5"/>
      <c r="H18" s="21">
        <v>44284</v>
      </c>
      <c r="I18" s="5"/>
      <c r="J18" s="5" t="s">
        <v>139</v>
      </c>
      <c r="K18" s="5"/>
      <c r="L18" s="5" t="s">
        <v>170</v>
      </c>
      <c r="M18" s="5"/>
      <c r="N18" s="5"/>
      <c r="O18" s="5"/>
      <c r="P18" s="5" t="s">
        <v>66</v>
      </c>
      <c r="Q18" s="5"/>
      <c r="R18" s="4">
        <v>-15.13</v>
      </c>
      <c r="S18" s="5"/>
      <c r="T18" s="4">
        <f>ROUND(T17+R18,5)</f>
        <v>53372.31</v>
      </c>
    </row>
    <row r="19" spans="1:20" x14ac:dyDescent="0.25">
      <c r="A19" s="5"/>
      <c r="B19" s="5"/>
      <c r="C19" s="5"/>
      <c r="D19" s="5"/>
      <c r="E19" s="5"/>
      <c r="F19" s="5" t="s">
        <v>140</v>
      </c>
      <c r="G19" s="5"/>
      <c r="H19" s="21">
        <v>44284</v>
      </c>
      <c r="I19" s="5"/>
      <c r="J19" s="5" t="s">
        <v>139</v>
      </c>
      <c r="K19" s="5"/>
      <c r="L19" s="5" t="s">
        <v>169</v>
      </c>
      <c r="M19" s="5"/>
      <c r="N19" s="5"/>
      <c r="O19" s="5"/>
      <c r="P19" s="5" t="s">
        <v>66</v>
      </c>
      <c r="Q19" s="5"/>
      <c r="R19" s="4">
        <v>-15.52</v>
      </c>
      <c r="S19" s="5"/>
      <c r="T19" s="4">
        <f>ROUND(T18+R19,5)</f>
        <v>53356.79</v>
      </c>
    </row>
    <row r="20" spans="1:20" x14ac:dyDescent="0.25">
      <c r="A20" s="5"/>
      <c r="B20" s="5"/>
      <c r="C20" s="5"/>
      <c r="D20" s="5"/>
      <c r="E20" s="5"/>
      <c r="F20" s="5" t="s">
        <v>140</v>
      </c>
      <c r="G20" s="5"/>
      <c r="H20" s="21">
        <v>44284</v>
      </c>
      <c r="I20" s="5"/>
      <c r="J20" s="5" t="s">
        <v>139</v>
      </c>
      <c r="K20" s="5"/>
      <c r="L20" s="5" t="s">
        <v>168</v>
      </c>
      <c r="M20" s="5"/>
      <c r="N20" s="5"/>
      <c r="O20" s="5"/>
      <c r="P20" s="5" t="s">
        <v>66</v>
      </c>
      <c r="Q20" s="5"/>
      <c r="R20" s="4">
        <v>-5.69</v>
      </c>
      <c r="S20" s="5"/>
      <c r="T20" s="4">
        <f>ROUND(T19+R20,5)</f>
        <v>53351.1</v>
      </c>
    </row>
    <row r="21" spans="1:20" x14ac:dyDescent="0.25">
      <c r="A21" s="5"/>
      <c r="B21" s="5"/>
      <c r="C21" s="5"/>
      <c r="D21" s="5"/>
      <c r="E21" s="5"/>
      <c r="F21" s="5" t="s">
        <v>140</v>
      </c>
      <c r="G21" s="5"/>
      <c r="H21" s="21">
        <v>44284</v>
      </c>
      <c r="I21" s="5"/>
      <c r="J21" s="5" t="s">
        <v>139</v>
      </c>
      <c r="K21" s="5"/>
      <c r="L21" s="5" t="s">
        <v>165</v>
      </c>
      <c r="M21" s="5"/>
      <c r="N21" s="5"/>
      <c r="O21" s="5"/>
      <c r="P21" s="5" t="s">
        <v>66</v>
      </c>
      <c r="Q21" s="5"/>
      <c r="R21" s="4">
        <v>-2.48</v>
      </c>
      <c r="S21" s="5"/>
      <c r="T21" s="4">
        <f>ROUND(T20+R21,5)</f>
        <v>53348.62</v>
      </c>
    </row>
    <row r="22" spans="1:20" x14ac:dyDescent="0.25">
      <c r="A22" s="5"/>
      <c r="B22" s="5"/>
      <c r="C22" s="5"/>
      <c r="D22" s="5"/>
      <c r="E22" s="5"/>
      <c r="F22" s="5" t="s">
        <v>140</v>
      </c>
      <c r="G22" s="5"/>
      <c r="H22" s="21">
        <v>44284</v>
      </c>
      <c r="I22" s="5"/>
      <c r="J22" s="5" t="s">
        <v>139</v>
      </c>
      <c r="K22" s="5"/>
      <c r="L22" s="5" t="s">
        <v>167</v>
      </c>
      <c r="M22" s="5"/>
      <c r="N22" s="5"/>
      <c r="O22" s="5"/>
      <c r="P22" s="5" t="s">
        <v>66</v>
      </c>
      <c r="Q22" s="5"/>
      <c r="R22" s="4">
        <v>-15</v>
      </c>
      <c r="S22" s="5"/>
      <c r="T22" s="4">
        <f>ROUND(T21+R22,5)</f>
        <v>53333.62</v>
      </c>
    </row>
    <row r="23" spans="1:20" x14ac:dyDescent="0.25">
      <c r="A23" s="5"/>
      <c r="B23" s="5"/>
      <c r="C23" s="5"/>
      <c r="D23" s="5"/>
      <c r="E23" s="5"/>
      <c r="F23" s="5" t="s">
        <v>140</v>
      </c>
      <c r="G23" s="5"/>
      <c r="H23" s="21">
        <v>44284</v>
      </c>
      <c r="I23" s="5"/>
      <c r="J23" s="5" t="s">
        <v>139</v>
      </c>
      <c r="K23" s="5"/>
      <c r="L23" s="5" t="s">
        <v>166</v>
      </c>
      <c r="M23" s="5"/>
      <c r="N23" s="5"/>
      <c r="O23" s="5"/>
      <c r="P23" s="5" t="s">
        <v>66</v>
      </c>
      <c r="Q23" s="5"/>
      <c r="R23" s="4">
        <v>-139.04</v>
      </c>
      <c r="S23" s="5"/>
      <c r="T23" s="4">
        <f>ROUND(T22+R23,5)</f>
        <v>53194.58</v>
      </c>
    </row>
    <row r="24" spans="1:20" x14ac:dyDescent="0.25">
      <c r="A24" s="5"/>
      <c r="B24" s="5"/>
      <c r="C24" s="5"/>
      <c r="D24" s="5"/>
      <c r="E24" s="5"/>
      <c r="F24" s="5" t="s">
        <v>140</v>
      </c>
      <c r="G24" s="5"/>
      <c r="H24" s="21">
        <v>44284</v>
      </c>
      <c r="I24" s="5"/>
      <c r="J24" s="5" t="s">
        <v>139</v>
      </c>
      <c r="K24" s="5"/>
      <c r="L24" s="5" t="s">
        <v>165</v>
      </c>
      <c r="M24" s="5"/>
      <c r="N24" s="5"/>
      <c r="O24" s="5"/>
      <c r="P24" s="5" t="s">
        <v>66</v>
      </c>
      <c r="Q24" s="5"/>
      <c r="R24" s="4">
        <v>-37.5</v>
      </c>
      <c r="S24" s="5"/>
      <c r="T24" s="4">
        <f>ROUND(T23+R24,5)</f>
        <v>53157.08</v>
      </c>
    </row>
    <row r="25" spans="1:20" x14ac:dyDescent="0.25">
      <c r="A25" s="5"/>
      <c r="B25" s="5"/>
      <c r="C25" s="5"/>
      <c r="D25" s="5"/>
      <c r="E25" s="5"/>
      <c r="F25" s="5" t="s">
        <v>153</v>
      </c>
      <c r="G25" s="5"/>
      <c r="H25" s="21">
        <v>44285</v>
      </c>
      <c r="I25" s="5"/>
      <c r="J25" s="5"/>
      <c r="K25" s="5"/>
      <c r="L25" s="5" t="s">
        <v>159</v>
      </c>
      <c r="M25" s="5"/>
      <c r="N25" s="5" t="s">
        <v>158</v>
      </c>
      <c r="O25" s="5"/>
      <c r="P25" s="5" t="s">
        <v>128</v>
      </c>
      <c r="Q25" s="5"/>
      <c r="R25" s="4">
        <v>-4728.17</v>
      </c>
      <c r="S25" s="5"/>
      <c r="T25" s="4">
        <f>ROUND(T24+R25,5)</f>
        <v>48428.91</v>
      </c>
    </row>
    <row r="26" spans="1:20" x14ac:dyDescent="0.25">
      <c r="A26" s="5"/>
      <c r="B26" s="5"/>
      <c r="C26" s="5"/>
      <c r="D26" s="5"/>
      <c r="E26" s="5"/>
      <c r="F26" s="5" t="s">
        <v>144</v>
      </c>
      <c r="G26" s="5"/>
      <c r="H26" s="21">
        <v>44286</v>
      </c>
      <c r="I26" s="5"/>
      <c r="J26" s="5" t="s">
        <v>143</v>
      </c>
      <c r="K26" s="5"/>
      <c r="L26" s="5" t="s">
        <v>142</v>
      </c>
      <c r="M26" s="5"/>
      <c r="N26" s="5" t="s">
        <v>141</v>
      </c>
      <c r="O26" s="5"/>
      <c r="P26" s="5" t="s">
        <v>160</v>
      </c>
      <c r="Q26" s="5"/>
      <c r="R26" s="4">
        <v>0</v>
      </c>
      <c r="S26" s="5"/>
      <c r="T26" s="4">
        <f>ROUND(T25+R26,5)</f>
        <v>48428.91</v>
      </c>
    </row>
    <row r="27" spans="1:20" x14ac:dyDescent="0.25">
      <c r="A27" s="5"/>
      <c r="B27" s="5"/>
      <c r="C27" s="5"/>
      <c r="D27" s="5"/>
      <c r="E27" s="5"/>
      <c r="F27" s="5" t="s">
        <v>144</v>
      </c>
      <c r="G27" s="5"/>
      <c r="H27" s="21">
        <v>44286</v>
      </c>
      <c r="I27" s="5"/>
      <c r="J27" s="5" t="s">
        <v>145</v>
      </c>
      <c r="K27" s="5"/>
      <c r="L27" s="5" t="s">
        <v>155</v>
      </c>
      <c r="M27" s="5"/>
      <c r="N27" s="5" t="s">
        <v>141</v>
      </c>
      <c r="O27" s="5"/>
      <c r="P27" s="5" t="s">
        <v>160</v>
      </c>
      <c r="Q27" s="5"/>
      <c r="R27" s="4">
        <v>0</v>
      </c>
      <c r="S27" s="5"/>
      <c r="T27" s="4">
        <f>ROUND(T26+R27,5)</f>
        <v>48428.91</v>
      </c>
    </row>
    <row r="28" spans="1:20" x14ac:dyDescent="0.25">
      <c r="A28" s="5"/>
      <c r="B28" s="5"/>
      <c r="C28" s="5"/>
      <c r="D28" s="5"/>
      <c r="E28" s="5"/>
      <c r="F28" s="5" t="s">
        <v>153</v>
      </c>
      <c r="G28" s="5"/>
      <c r="H28" s="21">
        <v>44286</v>
      </c>
      <c r="I28" s="5"/>
      <c r="J28" s="5" t="s">
        <v>152</v>
      </c>
      <c r="K28" s="5"/>
      <c r="L28" s="5" t="s">
        <v>151</v>
      </c>
      <c r="M28" s="5"/>
      <c r="N28" s="5" t="s">
        <v>150</v>
      </c>
      <c r="O28" s="5"/>
      <c r="P28" s="5" t="s">
        <v>154</v>
      </c>
      <c r="Q28" s="5"/>
      <c r="R28" s="4">
        <v>-100</v>
      </c>
      <c r="S28" s="5"/>
      <c r="T28" s="4">
        <f>ROUND(T27+R28,5)</f>
        <v>48328.91</v>
      </c>
    </row>
    <row r="29" spans="1:20" x14ac:dyDescent="0.25">
      <c r="A29" s="5"/>
      <c r="B29" s="5"/>
      <c r="C29" s="5"/>
      <c r="D29" s="5"/>
      <c r="E29" s="5"/>
      <c r="F29" s="5" t="s">
        <v>149</v>
      </c>
      <c r="G29" s="5"/>
      <c r="H29" s="21">
        <v>44286</v>
      </c>
      <c r="I29" s="5"/>
      <c r="J29" s="5"/>
      <c r="K29" s="5"/>
      <c r="L29" s="5"/>
      <c r="M29" s="5"/>
      <c r="N29" s="5" t="s">
        <v>149</v>
      </c>
      <c r="O29" s="5"/>
      <c r="P29" s="5" t="s">
        <v>160</v>
      </c>
      <c r="Q29" s="5"/>
      <c r="R29" s="4">
        <v>9888.34</v>
      </c>
      <c r="S29" s="5"/>
      <c r="T29" s="4">
        <f>ROUND(T28+R29,5)</f>
        <v>58217.25</v>
      </c>
    </row>
    <row r="30" spans="1:20" x14ac:dyDescent="0.25">
      <c r="A30" s="5"/>
      <c r="B30" s="5"/>
      <c r="C30" s="5"/>
      <c r="D30" s="5"/>
      <c r="E30" s="5"/>
      <c r="F30" s="5" t="s">
        <v>140</v>
      </c>
      <c r="G30" s="5"/>
      <c r="H30" s="21">
        <v>44286</v>
      </c>
      <c r="I30" s="5"/>
      <c r="J30" s="5" t="s">
        <v>139</v>
      </c>
      <c r="K30" s="5"/>
      <c r="L30" s="5" t="s">
        <v>164</v>
      </c>
      <c r="M30" s="5"/>
      <c r="N30" s="5"/>
      <c r="O30" s="5"/>
      <c r="P30" s="5" t="s">
        <v>47</v>
      </c>
      <c r="Q30" s="5"/>
      <c r="R30" s="4">
        <v>-15.16</v>
      </c>
      <c r="S30" s="5"/>
      <c r="T30" s="4">
        <f>ROUND(T29+R30,5)</f>
        <v>58202.09</v>
      </c>
    </row>
    <row r="31" spans="1:20" x14ac:dyDescent="0.25">
      <c r="A31" s="5"/>
      <c r="B31" s="5"/>
      <c r="C31" s="5"/>
      <c r="D31" s="5"/>
      <c r="E31" s="5"/>
      <c r="F31" s="5" t="s">
        <v>140</v>
      </c>
      <c r="G31" s="5"/>
      <c r="H31" s="21">
        <v>44286</v>
      </c>
      <c r="I31" s="5"/>
      <c r="J31" s="5" t="s">
        <v>139</v>
      </c>
      <c r="K31" s="5"/>
      <c r="L31" s="5" t="s">
        <v>163</v>
      </c>
      <c r="M31" s="5"/>
      <c r="N31" s="5"/>
      <c r="O31" s="5"/>
      <c r="P31" s="5" t="s">
        <v>65</v>
      </c>
      <c r="Q31" s="5"/>
      <c r="R31" s="4">
        <v>-25</v>
      </c>
      <c r="S31" s="5"/>
      <c r="T31" s="4">
        <f>ROUND(T30+R31,5)</f>
        <v>58177.09</v>
      </c>
    </row>
    <row r="32" spans="1:20" ht="15.75" thickBot="1" x14ac:dyDescent="0.3">
      <c r="A32" s="5"/>
      <c r="B32" s="5"/>
      <c r="C32" s="5"/>
      <c r="D32" s="5"/>
      <c r="E32" s="5"/>
      <c r="F32" s="5" t="s">
        <v>140</v>
      </c>
      <c r="G32" s="5"/>
      <c r="H32" s="21">
        <v>44286</v>
      </c>
      <c r="I32" s="5"/>
      <c r="J32" s="5" t="s">
        <v>146</v>
      </c>
      <c r="K32" s="5"/>
      <c r="L32" s="5" t="s">
        <v>162</v>
      </c>
      <c r="M32" s="5"/>
      <c r="N32" s="5"/>
      <c r="O32" s="5"/>
      <c r="P32" s="5" t="s">
        <v>41</v>
      </c>
      <c r="Q32" s="5"/>
      <c r="R32" s="6">
        <v>-5</v>
      </c>
      <c r="S32" s="5"/>
      <c r="T32" s="6">
        <f>ROUND(T31+R32,5)</f>
        <v>58172.09</v>
      </c>
    </row>
    <row r="33" spans="1:20" x14ac:dyDescent="0.25">
      <c r="A33" s="5"/>
      <c r="B33" s="5" t="s">
        <v>161</v>
      </c>
      <c r="C33" s="5"/>
      <c r="D33" s="5"/>
      <c r="E33" s="5"/>
      <c r="F33" s="5"/>
      <c r="G33" s="5"/>
      <c r="H33" s="21"/>
      <c r="I33" s="5"/>
      <c r="J33" s="5"/>
      <c r="K33" s="5"/>
      <c r="L33" s="5"/>
      <c r="M33" s="5"/>
      <c r="N33" s="5"/>
      <c r="O33" s="5"/>
      <c r="P33" s="5"/>
      <c r="Q33" s="5"/>
      <c r="R33" s="4">
        <f>ROUND(SUM(R2:R32),5)</f>
        <v>-4049.17</v>
      </c>
      <c r="S33" s="5"/>
      <c r="T33" s="4">
        <f>T32</f>
        <v>58172.09</v>
      </c>
    </row>
  </sheetData>
  <pageMargins left="0.7" right="0.7" top="0.75" bottom="0.75" header="0.1" footer="0.3"/>
  <pageSetup orientation="portrait" horizontalDpi="0" verticalDpi="0" r:id="rId1"/>
  <headerFooter>
    <oddHeader>&amp;L&amp;"Arial,Bold"&amp;8 12:58 PM
&amp;"Arial,Bold"&amp;8 04/06/21
&amp;"Arial,Bold"&amp;8 Accrual Basis&amp;C&amp;"Arial,Bold"&amp;12 El Camino Real de los Tejas National Historic Trail Assn
&amp;"Arial,Bold"&amp;14 General Ledger
&amp;"Arial,Bold"&amp;10 As of March 31, 2021</oddHead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40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6" customWidth="1"/>
    <col min="5" max="5" width="25.28515625" style="16" customWidth="1"/>
    <col min="6" max="6" width="8.7109375" style="17" bestFit="1" customWidth="1"/>
    <col min="7" max="7" width="2.28515625" style="17" customWidth="1"/>
    <col min="8" max="8" width="8.7109375" style="17" bestFit="1" customWidth="1"/>
  </cols>
  <sheetData>
    <row r="1" spans="1:8" ht="15.75" thickBot="1" x14ac:dyDescent="0.3">
      <c r="A1" s="1"/>
      <c r="B1" s="1"/>
      <c r="C1" s="1"/>
      <c r="D1" s="1"/>
      <c r="E1" s="1"/>
      <c r="F1" s="3"/>
      <c r="G1" s="2"/>
      <c r="H1" s="3"/>
    </row>
    <row r="2" spans="1:8" s="15" customFormat="1" ht="16.5" thickTop="1" thickBot="1" x14ac:dyDescent="0.3">
      <c r="A2" s="12"/>
      <c r="B2" s="12"/>
      <c r="C2" s="12"/>
      <c r="D2" s="12"/>
      <c r="E2" s="12"/>
      <c r="F2" s="13" t="s">
        <v>101</v>
      </c>
      <c r="G2" s="14"/>
      <c r="H2" s="13" t="s">
        <v>102</v>
      </c>
    </row>
    <row r="3" spans="1:8" ht="15.75" thickTop="1" x14ac:dyDescent="0.25">
      <c r="A3" s="1" t="s">
        <v>103</v>
      </c>
      <c r="B3" s="1"/>
      <c r="C3" s="1"/>
      <c r="D3" s="1"/>
      <c r="E3" s="1"/>
      <c r="F3" s="4"/>
      <c r="G3" s="5"/>
      <c r="H3" s="4"/>
    </row>
    <row r="4" spans="1:8" x14ac:dyDescent="0.25">
      <c r="A4" s="1"/>
      <c r="B4" s="1" t="s">
        <v>104</v>
      </c>
      <c r="C4" s="1"/>
      <c r="D4" s="1"/>
      <c r="E4" s="1"/>
      <c r="F4" s="4"/>
      <c r="G4" s="5"/>
      <c r="H4" s="4"/>
    </row>
    <row r="5" spans="1:8" x14ac:dyDescent="0.25">
      <c r="A5" s="1"/>
      <c r="B5" s="1"/>
      <c r="C5" s="1" t="s">
        <v>105</v>
      </c>
      <c r="D5" s="1"/>
      <c r="E5" s="1"/>
      <c r="F5" s="4"/>
      <c r="G5" s="5"/>
      <c r="H5" s="4"/>
    </row>
    <row r="6" spans="1:8" ht="15.75" thickBot="1" x14ac:dyDescent="0.3">
      <c r="A6" s="1"/>
      <c r="B6" s="1"/>
      <c r="C6" s="1"/>
      <c r="D6" s="1" t="s">
        <v>106</v>
      </c>
      <c r="E6" s="1"/>
      <c r="F6" s="6">
        <v>58172.09</v>
      </c>
      <c r="G6" s="5"/>
      <c r="H6" s="6">
        <v>59957.09</v>
      </c>
    </row>
    <row r="7" spans="1:8" x14ac:dyDescent="0.25">
      <c r="A7" s="1"/>
      <c r="B7" s="1"/>
      <c r="C7" s="1" t="s">
        <v>107</v>
      </c>
      <c r="D7" s="1"/>
      <c r="E7" s="1"/>
      <c r="F7" s="4">
        <f>ROUND(SUM(F5:F6),5)</f>
        <v>58172.09</v>
      </c>
      <c r="G7" s="5"/>
      <c r="H7" s="4">
        <f>ROUND(SUM(H5:H6),5)</f>
        <v>59957.09</v>
      </c>
    </row>
    <row r="8" spans="1:8" x14ac:dyDescent="0.25">
      <c r="A8" s="1"/>
      <c r="B8" s="1"/>
      <c r="C8" s="1" t="s">
        <v>108</v>
      </c>
      <c r="D8" s="1"/>
      <c r="E8" s="1"/>
      <c r="F8" s="4"/>
      <c r="G8" s="5"/>
      <c r="H8" s="4"/>
    </row>
    <row r="9" spans="1:8" ht="15.75" thickBot="1" x14ac:dyDescent="0.3">
      <c r="A9" s="1"/>
      <c r="B9" s="1"/>
      <c r="C9" s="1"/>
      <c r="D9" s="1" t="s">
        <v>109</v>
      </c>
      <c r="E9" s="1"/>
      <c r="F9" s="6">
        <v>14867.85</v>
      </c>
      <c r="G9" s="5"/>
      <c r="H9" s="6">
        <v>7012.52</v>
      </c>
    </row>
    <row r="10" spans="1:8" x14ac:dyDescent="0.25">
      <c r="A10" s="1"/>
      <c r="B10" s="1"/>
      <c r="C10" s="1" t="s">
        <v>110</v>
      </c>
      <c r="D10" s="1"/>
      <c r="E10" s="1"/>
      <c r="F10" s="4">
        <f>ROUND(SUM(F8:F9),5)</f>
        <v>14867.85</v>
      </c>
      <c r="G10" s="5"/>
      <c r="H10" s="4">
        <f>ROUND(SUM(H8:H9),5)</f>
        <v>7012.52</v>
      </c>
    </row>
    <row r="11" spans="1:8" x14ac:dyDescent="0.25">
      <c r="A11" s="1"/>
      <c r="B11" s="1"/>
      <c r="C11" s="1" t="s">
        <v>111</v>
      </c>
      <c r="D11" s="1"/>
      <c r="E11" s="1"/>
      <c r="F11" s="4"/>
      <c r="G11" s="5"/>
      <c r="H11" s="4"/>
    </row>
    <row r="12" spans="1:8" x14ac:dyDescent="0.25">
      <c r="A12" s="1"/>
      <c r="B12" s="1"/>
      <c r="C12" s="1"/>
      <c r="D12" s="1" t="s">
        <v>112</v>
      </c>
      <c r="E12" s="1"/>
      <c r="F12" s="4">
        <v>378.91</v>
      </c>
      <c r="G12" s="5"/>
      <c r="H12" s="4">
        <v>0</v>
      </c>
    </row>
    <row r="13" spans="1:8" ht="15.75" thickBot="1" x14ac:dyDescent="0.3">
      <c r="A13" s="1"/>
      <c r="B13" s="1"/>
      <c r="C13" s="1"/>
      <c r="D13" s="1" t="s">
        <v>113</v>
      </c>
      <c r="E13" s="1"/>
      <c r="F13" s="7">
        <v>212.48</v>
      </c>
      <c r="G13" s="5"/>
      <c r="H13" s="7">
        <v>0</v>
      </c>
    </row>
    <row r="14" spans="1:8" ht="15.75" thickBot="1" x14ac:dyDescent="0.3">
      <c r="A14" s="1"/>
      <c r="B14" s="1"/>
      <c r="C14" s="1" t="s">
        <v>114</v>
      </c>
      <c r="D14" s="1"/>
      <c r="E14" s="1"/>
      <c r="F14" s="8">
        <f>ROUND(SUM(F11:F13),5)</f>
        <v>591.39</v>
      </c>
      <c r="G14" s="5"/>
      <c r="H14" s="8">
        <f>ROUND(SUM(H11:H13),5)</f>
        <v>0</v>
      </c>
    </row>
    <row r="15" spans="1:8" x14ac:dyDescent="0.25">
      <c r="A15" s="1"/>
      <c r="B15" s="1" t="s">
        <v>115</v>
      </c>
      <c r="C15" s="1"/>
      <c r="D15" s="1"/>
      <c r="E15" s="1"/>
      <c r="F15" s="4">
        <f>ROUND(F4+F7+F10+F14,5)</f>
        <v>73631.33</v>
      </c>
      <c r="G15" s="5"/>
      <c r="H15" s="4">
        <f>ROUND(H4+H7+H10+H14,5)</f>
        <v>66969.61</v>
      </c>
    </row>
    <row r="16" spans="1:8" x14ac:dyDescent="0.25">
      <c r="A16" s="1"/>
      <c r="B16" s="1" t="s">
        <v>116</v>
      </c>
      <c r="C16" s="1"/>
      <c r="D16" s="1"/>
      <c r="E16" s="1"/>
      <c r="F16" s="4"/>
      <c r="G16" s="5"/>
      <c r="H16" s="4"/>
    </row>
    <row r="17" spans="1:8" x14ac:dyDescent="0.25">
      <c r="A17" s="1"/>
      <c r="B17" s="1"/>
      <c r="C17" s="1" t="s">
        <v>117</v>
      </c>
      <c r="D17" s="1"/>
      <c r="E17" s="1"/>
      <c r="F17" s="4">
        <v>4100</v>
      </c>
      <c r="G17" s="5"/>
      <c r="H17" s="4">
        <v>4100</v>
      </c>
    </row>
    <row r="18" spans="1:8" ht="15.75" thickBot="1" x14ac:dyDescent="0.3">
      <c r="A18" s="1"/>
      <c r="B18" s="1"/>
      <c r="C18" s="1" t="s">
        <v>118</v>
      </c>
      <c r="D18" s="1"/>
      <c r="E18" s="1"/>
      <c r="F18" s="6">
        <v>3084</v>
      </c>
      <c r="G18" s="5"/>
      <c r="H18" s="6">
        <v>3084</v>
      </c>
    </row>
    <row r="19" spans="1:8" x14ac:dyDescent="0.25">
      <c r="A19" s="1"/>
      <c r="B19" s="1" t="s">
        <v>119</v>
      </c>
      <c r="C19" s="1"/>
      <c r="D19" s="1"/>
      <c r="E19" s="1"/>
      <c r="F19" s="4">
        <f>ROUND(SUM(F16:F18),5)</f>
        <v>7184</v>
      </c>
      <c r="G19" s="5"/>
      <c r="H19" s="4">
        <f>ROUND(SUM(H16:H18),5)</f>
        <v>7184</v>
      </c>
    </row>
    <row r="20" spans="1:8" x14ac:dyDescent="0.25">
      <c r="A20" s="1"/>
      <c r="B20" s="1" t="s">
        <v>120</v>
      </c>
      <c r="C20" s="1"/>
      <c r="D20" s="1"/>
      <c r="E20" s="1"/>
      <c r="F20" s="4"/>
      <c r="G20" s="5"/>
      <c r="H20" s="4"/>
    </row>
    <row r="21" spans="1:8" ht="15.75" thickBot="1" x14ac:dyDescent="0.3">
      <c r="A21" s="1"/>
      <c r="B21" s="1"/>
      <c r="C21" s="1" t="s">
        <v>121</v>
      </c>
      <c r="D21" s="1"/>
      <c r="E21" s="1"/>
      <c r="F21" s="7">
        <v>291.83999999999997</v>
      </c>
      <c r="G21" s="5"/>
      <c r="H21" s="7">
        <v>291.83999999999997</v>
      </c>
    </row>
    <row r="22" spans="1:8" ht="15.75" thickBot="1" x14ac:dyDescent="0.3">
      <c r="A22" s="1"/>
      <c r="B22" s="1" t="s">
        <v>122</v>
      </c>
      <c r="C22" s="1"/>
      <c r="D22" s="1"/>
      <c r="E22" s="1"/>
      <c r="F22" s="9">
        <f>ROUND(SUM(F20:F21),5)</f>
        <v>291.83999999999997</v>
      </c>
      <c r="G22" s="5"/>
      <c r="H22" s="9">
        <f>ROUND(SUM(H20:H21),5)</f>
        <v>291.83999999999997</v>
      </c>
    </row>
    <row r="23" spans="1:8" s="11" customFormat="1" ht="12" thickBot="1" x14ac:dyDescent="0.25">
      <c r="A23" s="1" t="s">
        <v>123</v>
      </c>
      <c r="B23" s="1"/>
      <c r="C23" s="1"/>
      <c r="D23" s="1"/>
      <c r="E23" s="1"/>
      <c r="F23" s="10">
        <f>ROUND(F3+F15+F19+F22,5)</f>
        <v>81107.17</v>
      </c>
      <c r="G23" s="1"/>
      <c r="H23" s="10">
        <f>ROUND(H3+H15+H19+H22,5)</f>
        <v>74445.45</v>
      </c>
    </row>
    <row r="24" spans="1:8" ht="15.75" thickTop="1" x14ac:dyDescent="0.25">
      <c r="A24" s="1" t="s">
        <v>124</v>
      </c>
      <c r="B24" s="1"/>
      <c r="C24" s="1"/>
      <c r="D24" s="1"/>
      <c r="E24" s="1"/>
      <c r="F24" s="4"/>
      <c r="G24" s="5"/>
      <c r="H24" s="4"/>
    </row>
    <row r="25" spans="1:8" x14ac:dyDescent="0.25">
      <c r="A25" s="1"/>
      <c r="B25" s="1" t="s">
        <v>125</v>
      </c>
      <c r="C25" s="1"/>
      <c r="D25" s="1"/>
      <c r="E25" s="1"/>
      <c r="F25" s="4"/>
      <c r="G25" s="5"/>
      <c r="H25" s="4"/>
    </row>
    <row r="26" spans="1:8" x14ac:dyDescent="0.25">
      <c r="A26" s="1"/>
      <c r="B26" s="1"/>
      <c r="C26" s="1" t="s">
        <v>126</v>
      </c>
      <c r="D26" s="1"/>
      <c r="E26" s="1"/>
      <c r="F26" s="4"/>
      <c r="G26" s="5"/>
      <c r="H26" s="4"/>
    </row>
    <row r="27" spans="1:8" x14ac:dyDescent="0.25">
      <c r="A27" s="1"/>
      <c r="B27" s="1"/>
      <c r="C27" s="1"/>
      <c r="D27" s="1" t="s">
        <v>127</v>
      </c>
      <c r="E27" s="1"/>
      <c r="F27" s="4"/>
      <c r="G27" s="5"/>
      <c r="H27" s="4"/>
    </row>
    <row r="28" spans="1:8" x14ac:dyDescent="0.25">
      <c r="A28" s="1"/>
      <c r="B28" s="1"/>
      <c r="C28" s="1"/>
      <c r="D28" s="1"/>
      <c r="E28" s="1" t="s">
        <v>128</v>
      </c>
      <c r="F28" s="4">
        <v>1298.1600000000001</v>
      </c>
      <c r="G28" s="5"/>
      <c r="H28" s="4">
        <v>298.47000000000003</v>
      </c>
    </row>
    <row r="29" spans="1:8" x14ac:dyDescent="0.25">
      <c r="A29" s="1"/>
      <c r="B29" s="1"/>
      <c r="C29" s="1"/>
      <c r="D29" s="1"/>
      <c r="E29" s="1" t="s">
        <v>129</v>
      </c>
      <c r="F29" s="4">
        <v>1633.68</v>
      </c>
      <c r="G29" s="5"/>
      <c r="H29" s="4">
        <v>1177.0999999999999</v>
      </c>
    </row>
    <row r="30" spans="1:8" ht="15.75" thickBot="1" x14ac:dyDescent="0.3">
      <c r="A30" s="1"/>
      <c r="B30" s="1"/>
      <c r="C30" s="1"/>
      <c r="D30" s="1"/>
      <c r="E30" s="1" t="s">
        <v>130</v>
      </c>
      <c r="F30" s="7">
        <v>41.56</v>
      </c>
      <c r="G30" s="5"/>
      <c r="H30" s="7">
        <v>0</v>
      </c>
    </row>
    <row r="31" spans="1:8" ht="15.75" thickBot="1" x14ac:dyDescent="0.3">
      <c r="A31" s="1"/>
      <c r="B31" s="1"/>
      <c r="C31" s="1"/>
      <c r="D31" s="1" t="s">
        <v>131</v>
      </c>
      <c r="E31" s="1"/>
      <c r="F31" s="9">
        <f>ROUND(SUM(F27:F30),5)</f>
        <v>2973.4</v>
      </c>
      <c r="G31" s="5"/>
      <c r="H31" s="9">
        <f>ROUND(SUM(H27:H30),5)</f>
        <v>1475.57</v>
      </c>
    </row>
    <row r="32" spans="1:8" ht="15.75" thickBot="1" x14ac:dyDescent="0.3">
      <c r="A32" s="1"/>
      <c r="B32" s="1"/>
      <c r="C32" s="1" t="s">
        <v>132</v>
      </c>
      <c r="D32" s="1"/>
      <c r="E32" s="1"/>
      <c r="F32" s="8">
        <f>ROUND(F26+F31,5)</f>
        <v>2973.4</v>
      </c>
      <c r="G32" s="5"/>
      <c r="H32" s="8">
        <f>ROUND(H26+H31,5)</f>
        <v>1475.57</v>
      </c>
    </row>
    <row r="33" spans="1:8" x14ac:dyDescent="0.25">
      <c r="A33" s="1"/>
      <c r="B33" s="1" t="s">
        <v>133</v>
      </c>
      <c r="C33" s="1"/>
      <c r="D33" s="1"/>
      <c r="E33" s="1"/>
      <c r="F33" s="4">
        <f>ROUND(F25+F32,5)</f>
        <v>2973.4</v>
      </c>
      <c r="G33" s="5"/>
      <c r="H33" s="4">
        <f>ROUND(H25+H32,5)</f>
        <v>1475.57</v>
      </c>
    </row>
    <row r="34" spans="1:8" x14ac:dyDescent="0.25">
      <c r="A34" s="1"/>
      <c r="B34" s="1" t="s">
        <v>134</v>
      </c>
      <c r="C34" s="1"/>
      <c r="D34" s="1"/>
      <c r="E34" s="1"/>
      <c r="F34" s="4"/>
      <c r="G34" s="5"/>
      <c r="H34" s="4"/>
    </row>
    <row r="35" spans="1:8" x14ac:dyDescent="0.25">
      <c r="A35" s="1"/>
      <c r="B35" s="1"/>
      <c r="C35" s="1" t="s">
        <v>135</v>
      </c>
      <c r="D35" s="1"/>
      <c r="E35" s="1"/>
      <c r="F35" s="4">
        <v>43673.62</v>
      </c>
      <c r="G35" s="5"/>
      <c r="H35" s="4">
        <v>43673.62</v>
      </c>
    </row>
    <row r="36" spans="1:8" x14ac:dyDescent="0.25">
      <c r="A36" s="1"/>
      <c r="B36" s="1"/>
      <c r="C36" s="1" t="s">
        <v>136</v>
      </c>
      <c r="D36" s="1"/>
      <c r="E36" s="1"/>
      <c r="F36" s="4">
        <v>1476.39</v>
      </c>
      <c r="G36" s="5"/>
      <c r="H36" s="4">
        <v>-3865.34</v>
      </c>
    </row>
    <row r="37" spans="1:8" ht="15.75" thickBot="1" x14ac:dyDescent="0.3">
      <c r="A37" s="1"/>
      <c r="B37" s="1"/>
      <c r="C37" s="1" t="s">
        <v>71</v>
      </c>
      <c r="D37" s="1"/>
      <c r="E37" s="1"/>
      <c r="F37" s="7">
        <v>32983.760000000002</v>
      </c>
      <c r="G37" s="5"/>
      <c r="H37" s="7">
        <v>33161.599999999999</v>
      </c>
    </row>
    <row r="38" spans="1:8" ht="15.75" thickBot="1" x14ac:dyDescent="0.3">
      <c r="A38" s="1"/>
      <c r="B38" s="1" t="s">
        <v>137</v>
      </c>
      <c r="C38" s="1"/>
      <c r="D38" s="1"/>
      <c r="E38" s="1"/>
      <c r="F38" s="9">
        <f>ROUND(SUM(F34:F37),5)</f>
        <v>78133.77</v>
      </c>
      <c r="G38" s="5"/>
      <c r="H38" s="9">
        <f>ROUND(SUM(H34:H37),5)</f>
        <v>72969.88</v>
      </c>
    </row>
    <row r="39" spans="1:8" s="11" customFormat="1" ht="12" thickBot="1" x14ac:dyDescent="0.25">
      <c r="A39" s="1" t="s">
        <v>138</v>
      </c>
      <c r="B39" s="1"/>
      <c r="C39" s="1"/>
      <c r="D39" s="1"/>
      <c r="E39" s="1"/>
      <c r="F39" s="10">
        <f>ROUND(F24+F33+F38,5)</f>
        <v>81107.17</v>
      </c>
      <c r="G39" s="1"/>
      <c r="H39" s="10">
        <f>ROUND(H24+H33+H38,5)</f>
        <v>74445.45</v>
      </c>
    </row>
    <row r="40" spans="1:8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12:56 PM
&amp;"Arial,Bold"&amp;8 04/06/21
&amp;"Arial,Bold"&amp;8 Accrual Basis&amp;C&amp;"Arial,Bold"&amp;12 El Camino Real de los Tejas National Historic Trail Assn
&amp;"Arial,Bold"&amp;14 Balance Sheet Prev Year Comparison
&amp;"Arial,Bold"&amp;10 As of March 31, 2021</oddHeader>
    <oddFooter>&amp;R&amp;"Arial,Bold"&amp;8 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64"/>
  <sheetViews>
    <sheetView workbookViewId="0">
      <pane xSplit="5" ySplit="2" topLeftCell="AB42" activePane="bottomRight" state="frozenSplit"/>
      <selection pane="topRight" activeCell="F1" sqref="F1"/>
      <selection pane="bottomLeft" activeCell="A2" sqref="A2"/>
      <selection pane="bottomRight" activeCell="AH2" sqref="AH2"/>
    </sheetView>
  </sheetViews>
  <sheetFormatPr defaultRowHeight="15" x14ac:dyDescent="0.25"/>
  <cols>
    <col min="1" max="4" width="3" style="16" customWidth="1"/>
    <col min="5" max="5" width="34" style="16" customWidth="1"/>
    <col min="6" max="6" width="9" style="17" bestFit="1" customWidth="1"/>
    <col min="7" max="7" width="2.28515625" style="17" customWidth="1"/>
    <col min="8" max="8" width="8.140625" style="17" bestFit="1" customWidth="1"/>
    <col min="9" max="9" width="2.28515625" style="17" customWidth="1"/>
    <col min="10" max="10" width="7.5703125" style="17" bestFit="1" customWidth="1"/>
    <col min="11" max="11" width="2.28515625" style="17" customWidth="1"/>
    <col min="12" max="12" width="11.42578125" style="17" bestFit="1" customWidth="1"/>
    <col min="13" max="13" width="2.28515625" style="17" customWidth="1"/>
    <col min="14" max="14" width="7.85546875" style="17" bestFit="1" customWidth="1"/>
    <col min="15" max="15" width="2.28515625" style="17" customWidth="1"/>
    <col min="16" max="16" width="9.7109375" style="17" bestFit="1" customWidth="1"/>
    <col min="17" max="17" width="2.28515625" style="17" customWidth="1"/>
    <col min="18" max="18" width="7.85546875" style="17" bestFit="1" customWidth="1"/>
    <col min="19" max="19" width="2.28515625" style="17" customWidth="1"/>
    <col min="20" max="20" width="8.140625" style="17" bestFit="1" customWidth="1"/>
    <col min="21" max="21" width="2.28515625" style="17" customWidth="1"/>
    <col min="22" max="22" width="7" style="17" bestFit="1" customWidth="1"/>
    <col min="23" max="23" width="2.28515625" style="17" customWidth="1"/>
    <col min="24" max="24" width="10" style="17" bestFit="1" customWidth="1"/>
    <col min="25" max="25" width="2.28515625" style="17" customWidth="1"/>
    <col min="26" max="26" width="10.7109375" style="17" bestFit="1" customWidth="1"/>
    <col min="27" max="27" width="2.28515625" style="17" customWidth="1"/>
    <col min="28" max="28" width="12" style="17" bestFit="1" customWidth="1"/>
    <col min="29" max="29" width="2.28515625" style="17" customWidth="1"/>
    <col min="30" max="30" width="7" style="17" bestFit="1" customWidth="1"/>
    <col min="31" max="31" width="2.28515625" style="17" customWidth="1"/>
    <col min="32" max="32" width="10.140625" style="17" bestFit="1" customWidth="1"/>
    <col min="33" max="33" width="2.28515625" style="17" customWidth="1"/>
    <col min="34" max="34" width="8.140625" style="17" bestFit="1" customWidth="1"/>
    <col min="35" max="35" width="2.28515625" style="17" customWidth="1"/>
    <col min="36" max="36" width="11.5703125" style="17" bestFit="1" customWidth="1"/>
    <col min="37" max="37" width="2.28515625" style="17" customWidth="1"/>
    <col min="38" max="38" width="9.7109375" style="17" bestFit="1" customWidth="1"/>
    <col min="39" max="39" width="2.28515625" style="17" customWidth="1"/>
    <col min="40" max="40" width="8.7109375" style="17" bestFit="1" customWidth="1"/>
  </cols>
  <sheetData>
    <row r="1" spans="1:40" x14ac:dyDescent="0.25">
      <c r="H1" s="19" t="s">
        <v>78</v>
      </c>
      <c r="J1" s="19" t="s">
        <v>80</v>
      </c>
      <c r="L1" s="19" t="s">
        <v>82</v>
      </c>
      <c r="N1" s="19" t="s">
        <v>84</v>
      </c>
      <c r="P1" s="19" t="s">
        <v>86</v>
      </c>
      <c r="T1" s="19" t="s">
        <v>88</v>
      </c>
      <c r="V1" s="19" t="s">
        <v>89</v>
      </c>
      <c r="X1" s="19" t="s">
        <v>91</v>
      </c>
      <c r="Z1" s="19" t="s">
        <v>93</v>
      </c>
      <c r="AB1" s="19" t="s">
        <v>95</v>
      </c>
      <c r="AF1" s="19" t="s">
        <v>97</v>
      </c>
      <c r="AJ1" s="19" t="s">
        <v>99</v>
      </c>
    </row>
    <row r="2" spans="1:40" s="15" customFormat="1" ht="15.75" thickBot="1" x14ac:dyDescent="0.3">
      <c r="A2" s="12"/>
      <c r="B2" s="12"/>
      <c r="C2" s="12"/>
      <c r="D2" s="12"/>
      <c r="E2" s="12"/>
      <c r="F2" s="18" t="s">
        <v>72</v>
      </c>
      <c r="G2" s="14"/>
      <c r="H2" s="18" t="s">
        <v>79</v>
      </c>
      <c r="I2" s="14"/>
      <c r="J2" s="18" t="s">
        <v>81</v>
      </c>
      <c r="K2" s="14"/>
      <c r="L2" s="18" t="s">
        <v>83</v>
      </c>
      <c r="M2" s="14"/>
      <c r="N2" s="18" t="s">
        <v>85</v>
      </c>
      <c r="O2" s="14"/>
      <c r="P2" s="18" t="s">
        <v>87</v>
      </c>
      <c r="Q2" s="14"/>
      <c r="R2" s="18" t="s">
        <v>73</v>
      </c>
      <c r="S2" s="14"/>
      <c r="T2" s="18" t="s">
        <v>75</v>
      </c>
      <c r="U2" s="14"/>
      <c r="V2" s="18" t="s">
        <v>90</v>
      </c>
      <c r="W2" s="14"/>
      <c r="X2" s="18" t="s">
        <v>92</v>
      </c>
      <c r="Y2" s="14"/>
      <c r="Z2" s="18" t="s">
        <v>94</v>
      </c>
      <c r="AA2" s="14"/>
      <c r="AB2" s="18" t="s">
        <v>96</v>
      </c>
      <c r="AC2" s="14"/>
      <c r="AD2" s="18" t="s">
        <v>74</v>
      </c>
      <c r="AE2" s="14"/>
      <c r="AF2" s="18" t="s">
        <v>98</v>
      </c>
      <c r="AG2" s="14"/>
      <c r="AH2" s="18" t="s">
        <v>75</v>
      </c>
      <c r="AI2" s="14"/>
      <c r="AJ2" s="18" t="s">
        <v>100</v>
      </c>
      <c r="AK2" s="14"/>
      <c r="AL2" s="18" t="s">
        <v>76</v>
      </c>
      <c r="AM2" s="14"/>
      <c r="AN2" s="18" t="s">
        <v>77</v>
      </c>
    </row>
    <row r="3" spans="1:40" ht="15.75" thickTop="1" x14ac:dyDescent="0.25">
      <c r="A3" s="1"/>
      <c r="B3" s="1" t="s">
        <v>5</v>
      </c>
      <c r="C3" s="1"/>
      <c r="D3" s="1"/>
      <c r="E3" s="1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  <c r="AA3" s="5"/>
      <c r="AB3" s="4"/>
      <c r="AC3" s="5"/>
      <c r="AD3" s="4"/>
      <c r="AE3" s="5"/>
      <c r="AF3" s="4"/>
      <c r="AG3" s="5"/>
      <c r="AH3" s="4"/>
      <c r="AI3" s="5"/>
      <c r="AJ3" s="4"/>
      <c r="AK3" s="5"/>
      <c r="AL3" s="4"/>
      <c r="AM3" s="5"/>
      <c r="AN3" s="4"/>
    </row>
    <row r="4" spans="1:40" x14ac:dyDescent="0.25">
      <c r="A4" s="1"/>
      <c r="B4" s="1"/>
      <c r="C4" s="1" t="s">
        <v>6</v>
      </c>
      <c r="D4" s="1"/>
      <c r="E4" s="1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  <c r="AA4" s="5"/>
      <c r="AB4" s="4"/>
      <c r="AC4" s="5"/>
      <c r="AD4" s="4"/>
      <c r="AE4" s="5"/>
      <c r="AF4" s="4"/>
      <c r="AG4" s="5"/>
      <c r="AH4" s="4"/>
      <c r="AI4" s="5"/>
      <c r="AJ4" s="4"/>
      <c r="AK4" s="5"/>
      <c r="AL4" s="4"/>
      <c r="AM4" s="5"/>
      <c r="AN4" s="4"/>
    </row>
    <row r="5" spans="1:40" x14ac:dyDescent="0.25">
      <c r="A5" s="1"/>
      <c r="B5" s="1"/>
      <c r="C5" s="1"/>
      <c r="D5" s="1" t="s">
        <v>7</v>
      </c>
      <c r="E5" s="1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5"/>
      <c r="AB5" s="4"/>
      <c r="AC5" s="5"/>
      <c r="AD5" s="4"/>
      <c r="AE5" s="5"/>
      <c r="AF5" s="4"/>
      <c r="AG5" s="5"/>
      <c r="AH5" s="4"/>
      <c r="AI5" s="5"/>
      <c r="AJ5" s="4"/>
      <c r="AK5" s="5"/>
      <c r="AL5" s="4"/>
      <c r="AM5" s="5"/>
      <c r="AN5" s="4"/>
    </row>
    <row r="6" spans="1:40" x14ac:dyDescent="0.25">
      <c r="A6" s="1"/>
      <c r="B6" s="1"/>
      <c r="C6" s="1"/>
      <c r="D6" s="1"/>
      <c r="E6" s="1" t="s">
        <v>8</v>
      </c>
      <c r="F6" s="4">
        <v>0</v>
      </c>
      <c r="G6" s="5"/>
      <c r="H6" s="4">
        <v>0</v>
      </c>
      <c r="I6" s="5"/>
      <c r="J6" s="4">
        <v>2250.9899999999998</v>
      </c>
      <c r="K6" s="5"/>
      <c r="L6" s="4">
        <v>0</v>
      </c>
      <c r="M6" s="5"/>
      <c r="N6" s="4">
        <v>0</v>
      </c>
      <c r="O6" s="5"/>
      <c r="P6" s="4">
        <v>0</v>
      </c>
      <c r="Q6" s="5"/>
      <c r="R6" s="4">
        <v>0</v>
      </c>
      <c r="S6" s="5"/>
      <c r="T6" s="4">
        <v>0</v>
      </c>
      <c r="U6" s="5"/>
      <c r="V6" s="4">
        <v>0</v>
      </c>
      <c r="W6" s="5"/>
      <c r="X6" s="4">
        <v>0</v>
      </c>
      <c r="Y6" s="5"/>
      <c r="Z6" s="4">
        <v>0</v>
      </c>
      <c r="AA6" s="5"/>
      <c r="AB6" s="4">
        <v>1788</v>
      </c>
      <c r="AC6" s="5"/>
      <c r="AD6" s="4">
        <v>0</v>
      </c>
      <c r="AE6" s="5"/>
      <c r="AF6" s="4">
        <v>0</v>
      </c>
      <c r="AG6" s="5"/>
      <c r="AH6" s="4">
        <v>0</v>
      </c>
      <c r="AI6" s="5"/>
      <c r="AJ6" s="4">
        <v>0</v>
      </c>
      <c r="AK6" s="5"/>
      <c r="AL6" s="4">
        <v>327.2</v>
      </c>
      <c r="AM6" s="5"/>
      <c r="AN6" s="4">
        <f>ROUND(SUM(F6:AL6),5)</f>
        <v>4366.1899999999996</v>
      </c>
    </row>
    <row r="7" spans="1:40" ht="15.75" thickBot="1" x14ac:dyDescent="0.3">
      <c r="A7" s="1"/>
      <c r="B7" s="1"/>
      <c r="C7" s="1"/>
      <c r="D7" s="1"/>
      <c r="E7" s="1" t="s">
        <v>10</v>
      </c>
      <c r="F7" s="6">
        <v>0</v>
      </c>
      <c r="G7" s="5"/>
      <c r="H7" s="6">
        <v>0</v>
      </c>
      <c r="I7" s="5"/>
      <c r="J7" s="6">
        <v>0</v>
      </c>
      <c r="K7" s="5"/>
      <c r="L7" s="6">
        <v>0</v>
      </c>
      <c r="M7" s="5"/>
      <c r="N7" s="6">
        <v>0</v>
      </c>
      <c r="O7" s="5"/>
      <c r="P7" s="6">
        <v>0</v>
      </c>
      <c r="Q7" s="5"/>
      <c r="R7" s="6">
        <v>0</v>
      </c>
      <c r="S7" s="5"/>
      <c r="T7" s="6">
        <v>0</v>
      </c>
      <c r="U7" s="5"/>
      <c r="V7" s="6">
        <v>0</v>
      </c>
      <c r="W7" s="5"/>
      <c r="X7" s="6">
        <v>120</v>
      </c>
      <c r="Y7" s="5"/>
      <c r="Z7" s="6">
        <v>110</v>
      </c>
      <c r="AA7" s="5"/>
      <c r="AB7" s="6">
        <v>0</v>
      </c>
      <c r="AC7" s="5"/>
      <c r="AD7" s="6">
        <v>0</v>
      </c>
      <c r="AE7" s="5"/>
      <c r="AF7" s="6">
        <v>0</v>
      </c>
      <c r="AG7" s="5"/>
      <c r="AH7" s="6">
        <v>0</v>
      </c>
      <c r="AI7" s="5"/>
      <c r="AJ7" s="6">
        <v>0</v>
      </c>
      <c r="AK7" s="5"/>
      <c r="AL7" s="6">
        <v>0</v>
      </c>
      <c r="AM7" s="5"/>
      <c r="AN7" s="6">
        <f>ROUND(SUM(F7:AL7),5)</f>
        <v>230</v>
      </c>
    </row>
    <row r="8" spans="1:40" x14ac:dyDescent="0.25">
      <c r="A8" s="1"/>
      <c r="B8" s="1"/>
      <c r="C8" s="1"/>
      <c r="D8" s="1" t="s">
        <v>11</v>
      </c>
      <c r="E8" s="1"/>
      <c r="F8" s="4">
        <f>ROUND(SUM(F5:F7),5)</f>
        <v>0</v>
      </c>
      <c r="G8" s="5"/>
      <c r="H8" s="4">
        <f>ROUND(SUM(H5:H7),5)</f>
        <v>0</v>
      </c>
      <c r="I8" s="5"/>
      <c r="J8" s="4">
        <f>ROUND(SUM(J5:J7),5)</f>
        <v>2250.9899999999998</v>
      </c>
      <c r="K8" s="5"/>
      <c r="L8" s="4">
        <f>ROUND(SUM(L5:L7),5)</f>
        <v>0</v>
      </c>
      <c r="M8" s="5"/>
      <c r="N8" s="4">
        <f>ROUND(SUM(N5:N7),5)</f>
        <v>0</v>
      </c>
      <c r="O8" s="5"/>
      <c r="P8" s="4">
        <f>ROUND(SUM(P5:P7),5)</f>
        <v>0</v>
      </c>
      <c r="Q8" s="5"/>
      <c r="R8" s="4">
        <f>ROUND(SUM(R5:R7),5)</f>
        <v>0</v>
      </c>
      <c r="S8" s="5"/>
      <c r="T8" s="4">
        <f>ROUND(SUM(T5:T7),5)</f>
        <v>0</v>
      </c>
      <c r="U8" s="5"/>
      <c r="V8" s="4">
        <f>ROUND(SUM(V5:V7),5)</f>
        <v>0</v>
      </c>
      <c r="W8" s="5"/>
      <c r="X8" s="4">
        <f>ROUND(SUM(X5:X7),5)</f>
        <v>120</v>
      </c>
      <c r="Y8" s="5"/>
      <c r="Z8" s="4">
        <f>ROUND(SUM(Z5:Z7),5)</f>
        <v>110</v>
      </c>
      <c r="AA8" s="5"/>
      <c r="AB8" s="4">
        <f>ROUND(SUM(AB5:AB7),5)</f>
        <v>1788</v>
      </c>
      <c r="AC8" s="5"/>
      <c r="AD8" s="4">
        <f>ROUND(SUM(AD5:AD7),5)</f>
        <v>0</v>
      </c>
      <c r="AE8" s="5"/>
      <c r="AF8" s="4">
        <f>ROUND(SUM(AF5:AF7),5)</f>
        <v>0</v>
      </c>
      <c r="AG8" s="5"/>
      <c r="AH8" s="4">
        <f>ROUND(SUM(AH5:AH7),5)</f>
        <v>0</v>
      </c>
      <c r="AI8" s="5"/>
      <c r="AJ8" s="4">
        <f>ROUND(SUM(AJ5:AJ7),5)</f>
        <v>0</v>
      </c>
      <c r="AK8" s="5"/>
      <c r="AL8" s="4">
        <f>ROUND(SUM(AL5:AL7),5)</f>
        <v>327.2</v>
      </c>
      <c r="AM8" s="5"/>
      <c r="AN8" s="4">
        <f>ROUND(SUM(F8:AL8),5)</f>
        <v>4596.1899999999996</v>
      </c>
    </row>
    <row r="9" spans="1:40" x14ac:dyDescent="0.25">
      <c r="A9" s="1"/>
      <c r="B9" s="1"/>
      <c r="C9" s="1"/>
      <c r="D9" s="1" t="s">
        <v>12</v>
      </c>
      <c r="E9" s="1"/>
      <c r="F9" s="4"/>
      <c r="G9" s="5"/>
      <c r="H9" s="4"/>
      <c r="I9" s="5"/>
      <c r="J9" s="4"/>
      <c r="K9" s="5"/>
      <c r="L9" s="4"/>
      <c r="M9" s="5"/>
      <c r="N9" s="4"/>
      <c r="O9" s="5"/>
      <c r="P9" s="4"/>
      <c r="Q9" s="5"/>
      <c r="R9" s="4"/>
      <c r="S9" s="5"/>
      <c r="T9" s="4"/>
      <c r="U9" s="5"/>
      <c r="V9" s="4"/>
      <c r="W9" s="5"/>
      <c r="X9" s="4"/>
      <c r="Y9" s="5"/>
      <c r="Z9" s="4"/>
      <c r="AA9" s="5"/>
      <c r="AB9" s="4"/>
      <c r="AC9" s="5"/>
      <c r="AD9" s="4"/>
      <c r="AE9" s="5"/>
      <c r="AF9" s="4"/>
      <c r="AG9" s="5"/>
      <c r="AH9" s="4"/>
      <c r="AI9" s="5"/>
      <c r="AJ9" s="4"/>
      <c r="AK9" s="5"/>
      <c r="AL9" s="4"/>
      <c r="AM9" s="5"/>
      <c r="AN9" s="4"/>
    </row>
    <row r="10" spans="1:40" ht="15.75" thickBot="1" x14ac:dyDescent="0.3">
      <c r="A10" s="1"/>
      <c r="B10" s="1"/>
      <c r="C10" s="1"/>
      <c r="D10" s="1"/>
      <c r="E10" s="1" t="s">
        <v>13</v>
      </c>
      <c r="F10" s="6">
        <v>0</v>
      </c>
      <c r="G10" s="5"/>
      <c r="H10" s="6">
        <v>0</v>
      </c>
      <c r="I10" s="5"/>
      <c r="J10" s="6">
        <v>0</v>
      </c>
      <c r="K10" s="5"/>
      <c r="L10" s="6">
        <v>0</v>
      </c>
      <c r="M10" s="5"/>
      <c r="N10" s="6">
        <v>0</v>
      </c>
      <c r="O10" s="5"/>
      <c r="P10" s="6">
        <v>0</v>
      </c>
      <c r="Q10" s="5"/>
      <c r="R10" s="6">
        <v>0</v>
      </c>
      <c r="S10" s="5"/>
      <c r="T10" s="6">
        <v>0</v>
      </c>
      <c r="U10" s="5"/>
      <c r="V10" s="6">
        <v>0</v>
      </c>
      <c r="W10" s="5"/>
      <c r="X10" s="6">
        <v>0</v>
      </c>
      <c r="Y10" s="5"/>
      <c r="Z10" s="6">
        <v>0</v>
      </c>
      <c r="AA10" s="5"/>
      <c r="AB10" s="6">
        <v>0</v>
      </c>
      <c r="AC10" s="5"/>
      <c r="AD10" s="6">
        <v>0</v>
      </c>
      <c r="AE10" s="5"/>
      <c r="AF10" s="6">
        <v>0</v>
      </c>
      <c r="AG10" s="5"/>
      <c r="AH10" s="6">
        <v>0</v>
      </c>
      <c r="AI10" s="5"/>
      <c r="AJ10" s="6">
        <v>0</v>
      </c>
      <c r="AK10" s="5"/>
      <c r="AL10" s="6">
        <v>750</v>
      </c>
      <c r="AM10" s="5"/>
      <c r="AN10" s="6">
        <f>ROUND(SUM(F10:AL10),5)</f>
        <v>750</v>
      </c>
    </row>
    <row r="11" spans="1:40" x14ac:dyDescent="0.25">
      <c r="A11" s="1"/>
      <c r="B11" s="1"/>
      <c r="C11" s="1"/>
      <c r="D11" s="1" t="s">
        <v>14</v>
      </c>
      <c r="E11" s="1"/>
      <c r="F11" s="4">
        <f>ROUND(SUM(F9:F10),5)</f>
        <v>0</v>
      </c>
      <c r="G11" s="5"/>
      <c r="H11" s="4">
        <f>ROUND(SUM(H9:H10),5)</f>
        <v>0</v>
      </c>
      <c r="I11" s="5"/>
      <c r="J11" s="4">
        <f>ROUND(SUM(J9:J10),5)</f>
        <v>0</v>
      </c>
      <c r="K11" s="5"/>
      <c r="L11" s="4">
        <f>ROUND(SUM(L9:L10),5)</f>
        <v>0</v>
      </c>
      <c r="M11" s="5"/>
      <c r="N11" s="4">
        <f>ROUND(SUM(N9:N10),5)</f>
        <v>0</v>
      </c>
      <c r="O11" s="5"/>
      <c r="P11" s="4">
        <f>ROUND(SUM(P9:P10),5)</f>
        <v>0</v>
      </c>
      <c r="Q11" s="5"/>
      <c r="R11" s="4">
        <f>ROUND(SUM(R9:R10),5)</f>
        <v>0</v>
      </c>
      <c r="S11" s="5"/>
      <c r="T11" s="4">
        <f>ROUND(SUM(T9:T10),5)</f>
        <v>0</v>
      </c>
      <c r="U11" s="5"/>
      <c r="V11" s="4">
        <f>ROUND(SUM(V9:V10),5)</f>
        <v>0</v>
      </c>
      <c r="W11" s="5"/>
      <c r="X11" s="4">
        <f>ROUND(SUM(X9:X10),5)</f>
        <v>0</v>
      </c>
      <c r="Y11" s="5"/>
      <c r="Z11" s="4">
        <f>ROUND(SUM(Z9:Z10),5)</f>
        <v>0</v>
      </c>
      <c r="AA11" s="5"/>
      <c r="AB11" s="4">
        <f>ROUND(SUM(AB9:AB10),5)</f>
        <v>0</v>
      </c>
      <c r="AC11" s="5"/>
      <c r="AD11" s="4">
        <f>ROUND(SUM(AD9:AD10),5)</f>
        <v>0</v>
      </c>
      <c r="AE11" s="5"/>
      <c r="AF11" s="4">
        <f>ROUND(SUM(AF9:AF10),5)</f>
        <v>0</v>
      </c>
      <c r="AG11" s="5"/>
      <c r="AH11" s="4">
        <f>ROUND(SUM(AH9:AH10),5)</f>
        <v>0</v>
      </c>
      <c r="AI11" s="5"/>
      <c r="AJ11" s="4">
        <f>ROUND(SUM(AJ9:AJ10),5)</f>
        <v>0</v>
      </c>
      <c r="AK11" s="5"/>
      <c r="AL11" s="4">
        <f>ROUND(SUM(AL9:AL10),5)</f>
        <v>750</v>
      </c>
      <c r="AM11" s="5"/>
      <c r="AN11" s="4">
        <f>ROUND(SUM(F11:AL11),5)</f>
        <v>750</v>
      </c>
    </row>
    <row r="12" spans="1:40" x14ac:dyDescent="0.25">
      <c r="A12" s="1"/>
      <c r="B12" s="1"/>
      <c r="C12" s="1"/>
      <c r="D12" s="1" t="s">
        <v>15</v>
      </c>
      <c r="E12" s="1"/>
      <c r="F12" s="4"/>
      <c r="G12" s="5"/>
      <c r="H12" s="4"/>
      <c r="I12" s="5"/>
      <c r="J12" s="4"/>
      <c r="K12" s="5"/>
      <c r="L12" s="4"/>
      <c r="M12" s="5"/>
      <c r="N12" s="4"/>
      <c r="O12" s="5"/>
      <c r="P12" s="4"/>
      <c r="Q12" s="5"/>
      <c r="R12" s="4"/>
      <c r="S12" s="5"/>
      <c r="T12" s="4"/>
      <c r="U12" s="5"/>
      <c r="V12" s="4"/>
      <c r="W12" s="5"/>
      <c r="X12" s="4"/>
      <c r="Y12" s="5"/>
      <c r="Z12" s="4"/>
      <c r="AA12" s="5"/>
      <c r="AB12" s="4"/>
      <c r="AC12" s="5"/>
      <c r="AD12" s="4"/>
      <c r="AE12" s="5"/>
      <c r="AF12" s="4"/>
      <c r="AG12" s="5"/>
      <c r="AH12" s="4"/>
      <c r="AI12" s="5"/>
      <c r="AJ12" s="4"/>
      <c r="AK12" s="5"/>
      <c r="AL12" s="4"/>
      <c r="AM12" s="5"/>
      <c r="AN12" s="4"/>
    </row>
    <row r="13" spans="1:40" x14ac:dyDescent="0.25">
      <c r="A13" s="1"/>
      <c r="B13" s="1"/>
      <c r="C13" s="1"/>
      <c r="D13" s="1"/>
      <c r="E13" s="1" t="s">
        <v>16</v>
      </c>
      <c r="F13" s="4">
        <v>0</v>
      </c>
      <c r="G13" s="5"/>
      <c r="H13" s="4">
        <v>0</v>
      </c>
      <c r="I13" s="5"/>
      <c r="J13" s="4">
        <v>0</v>
      </c>
      <c r="K13" s="5"/>
      <c r="L13" s="4">
        <v>0</v>
      </c>
      <c r="M13" s="5"/>
      <c r="N13" s="4">
        <v>0</v>
      </c>
      <c r="O13" s="5"/>
      <c r="P13" s="4">
        <v>0</v>
      </c>
      <c r="Q13" s="5"/>
      <c r="R13" s="4">
        <v>0</v>
      </c>
      <c r="S13" s="5"/>
      <c r="T13" s="4">
        <v>0</v>
      </c>
      <c r="U13" s="5"/>
      <c r="V13" s="4">
        <v>0</v>
      </c>
      <c r="W13" s="5"/>
      <c r="X13" s="4">
        <v>0</v>
      </c>
      <c r="Y13" s="5"/>
      <c r="Z13" s="4">
        <v>0</v>
      </c>
      <c r="AA13" s="5"/>
      <c r="AB13" s="4">
        <v>0</v>
      </c>
      <c r="AC13" s="5"/>
      <c r="AD13" s="4">
        <v>0</v>
      </c>
      <c r="AE13" s="5"/>
      <c r="AF13" s="4">
        <v>0</v>
      </c>
      <c r="AG13" s="5"/>
      <c r="AH13" s="4">
        <v>0</v>
      </c>
      <c r="AI13" s="5"/>
      <c r="AJ13" s="4">
        <v>0</v>
      </c>
      <c r="AK13" s="5"/>
      <c r="AL13" s="4">
        <v>4900</v>
      </c>
      <c r="AM13" s="5"/>
      <c r="AN13" s="4">
        <f t="shared" ref="AN13:AN18" si="0">ROUND(SUM(F13:AL13),5)</f>
        <v>4900</v>
      </c>
    </row>
    <row r="14" spans="1:40" x14ac:dyDescent="0.25">
      <c r="A14" s="1"/>
      <c r="B14" s="1"/>
      <c r="C14" s="1"/>
      <c r="D14" s="1"/>
      <c r="E14" s="1" t="s">
        <v>17</v>
      </c>
      <c r="F14" s="4">
        <v>0</v>
      </c>
      <c r="G14" s="5"/>
      <c r="H14" s="4">
        <v>276.14999999999998</v>
      </c>
      <c r="I14" s="5"/>
      <c r="J14" s="4">
        <v>0</v>
      </c>
      <c r="K14" s="5"/>
      <c r="L14" s="4">
        <v>0</v>
      </c>
      <c r="M14" s="5"/>
      <c r="N14" s="4">
        <v>0</v>
      </c>
      <c r="O14" s="5"/>
      <c r="P14" s="4">
        <v>1046.25</v>
      </c>
      <c r="Q14" s="5"/>
      <c r="R14" s="4">
        <v>0</v>
      </c>
      <c r="S14" s="5"/>
      <c r="T14" s="4">
        <v>0</v>
      </c>
      <c r="U14" s="5"/>
      <c r="V14" s="4">
        <v>0</v>
      </c>
      <c r="W14" s="5"/>
      <c r="X14" s="4">
        <v>0</v>
      </c>
      <c r="Y14" s="5"/>
      <c r="Z14" s="4">
        <v>0</v>
      </c>
      <c r="AA14" s="5"/>
      <c r="AB14" s="4">
        <v>0</v>
      </c>
      <c r="AC14" s="5"/>
      <c r="AD14" s="4">
        <v>0</v>
      </c>
      <c r="AE14" s="5"/>
      <c r="AF14" s="4">
        <v>0</v>
      </c>
      <c r="AG14" s="5"/>
      <c r="AH14" s="4">
        <v>0</v>
      </c>
      <c r="AI14" s="5"/>
      <c r="AJ14" s="4">
        <v>0</v>
      </c>
      <c r="AK14" s="5"/>
      <c r="AL14" s="4">
        <v>0</v>
      </c>
      <c r="AM14" s="5"/>
      <c r="AN14" s="4">
        <f t="shared" si="0"/>
        <v>1322.4</v>
      </c>
    </row>
    <row r="15" spans="1:40" x14ac:dyDescent="0.25">
      <c r="A15" s="1"/>
      <c r="B15" s="1"/>
      <c r="C15" s="1"/>
      <c r="D15" s="1"/>
      <c r="E15" s="1" t="s">
        <v>19</v>
      </c>
      <c r="F15" s="4">
        <v>0</v>
      </c>
      <c r="G15" s="5"/>
      <c r="H15" s="4">
        <v>0</v>
      </c>
      <c r="I15" s="5"/>
      <c r="J15" s="4">
        <v>0</v>
      </c>
      <c r="K15" s="5"/>
      <c r="L15" s="4">
        <v>0</v>
      </c>
      <c r="M15" s="5"/>
      <c r="N15" s="4">
        <v>0</v>
      </c>
      <c r="O15" s="5"/>
      <c r="P15" s="4">
        <v>0</v>
      </c>
      <c r="Q15" s="5"/>
      <c r="R15" s="4">
        <v>0</v>
      </c>
      <c r="S15" s="5"/>
      <c r="T15" s="4">
        <v>0</v>
      </c>
      <c r="U15" s="5"/>
      <c r="V15" s="4">
        <v>0</v>
      </c>
      <c r="W15" s="5"/>
      <c r="X15" s="4">
        <v>0</v>
      </c>
      <c r="Y15" s="5"/>
      <c r="Z15" s="4">
        <v>0</v>
      </c>
      <c r="AA15" s="5"/>
      <c r="AB15" s="4">
        <v>0</v>
      </c>
      <c r="AC15" s="5"/>
      <c r="AD15" s="4">
        <v>0</v>
      </c>
      <c r="AE15" s="5"/>
      <c r="AF15" s="4">
        <v>0</v>
      </c>
      <c r="AG15" s="5"/>
      <c r="AH15" s="4">
        <v>0</v>
      </c>
      <c r="AI15" s="5"/>
      <c r="AJ15" s="4">
        <v>0</v>
      </c>
      <c r="AK15" s="5"/>
      <c r="AL15" s="4">
        <v>91.23</v>
      </c>
      <c r="AM15" s="5"/>
      <c r="AN15" s="4">
        <f t="shared" si="0"/>
        <v>91.23</v>
      </c>
    </row>
    <row r="16" spans="1:40" x14ac:dyDescent="0.25">
      <c r="A16" s="1"/>
      <c r="B16" s="1"/>
      <c r="C16" s="1"/>
      <c r="D16" s="1"/>
      <c r="E16" s="1" t="s">
        <v>20</v>
      </c>
      <c r="F16" s="4">
        <v>0</v>
      </c>
      <c r="G16" s="5"/>
      <c r="H16" s="4">
        <v>0</v>
      </c>
      <c r="I16" s="5"/>
      <c r="J16" s="4">
        <v>0</v>
      </c>
      <c r="K16" s="5"/>
      <c r="L16" s="4">
        <v>0</v>
      </c>
      <c r="M16" s="5"/>
      <c r="N16" s="4">
        <v>0</v>
      </c>
      <c r="O16" s="5"/>
      <c r="P16" s="4">
        <v>0</v>
      </c>
      <c r="Q16" s="5"/>
      <c r="R16" s="4">
        <v>0</v>
      </c>
      <c r="S16" s="5"/>
      <c r="T16" s="4">
        <v>0</v>
      </c>
      <c r="U16" s="5"/>
      <c r="V16" s="4">
        <v>0</v>
      </c>
      <c r="W16" s="5"/>
      <c r="X16" s="4">
        <v>0</v>
      </c>
      <c r="Y16" s="5"/>
      <c r="Z16" s="4">
        <v>0</v>
      </c>
      <c r="AA16" s="5"/>
      <c r="AB16" s="4">
        <v>0</v>
      </c>
      <c r="AC16" s="5"/>
      <c r="AD16" s="4">
        <v>0</v>
      </c>
      <c r="AE16" s="5"/>
      <c r="AF16" s="4">
        <v>0</v>
      </c>
      <c r="AG16" s="5"/>
      <c r="AH16" s="4">
        <v>0</v>
      </c>
      <c r="AI16" s="5"/>
      <c r="AJ16" s="4">
        <v>0</v>
      </c>
      <c r="AK16" s="5"/>
      <c r="AL16" s="4">
        <v>205.5</v>
      </c>
      <c r="AM16" s="5"/>
      <c r="AN16" s="4">
        <f t="shared" si="0"/>
        <v>205.5</v>
      </c>
    </row>
    <row r="17" spans="1:40" ht="15.75" thickBot="1" x14ac:dyDescent="0.3">
      <c r="A17" s="1"/>
      <c r="B17" s="1"/>
      <c r="C17" s="1"/>
      <c r="D17" s="1"/>
      <c r="E17" s="1" t="s">
        <v>21</v>
      </c>
      <c r="F17" s="6">
        <v>0</v>
      </c>
      <c r="G17" s="5"/>
      <c r="H17" s="6">
        <v>0</v>
      </c>
      <c r="I17" s="5"/>
      <c r="J17" s="6">
        <v>0</v>
      </c>
      <c r="K17" s="5"/>
      <c r="L17" s="6">
        <v>0</v>
      </c>
      <c r="M17" s="5"/>
      <c r="N17" s="6">
        <v>0</v>
      </c>
      <c r="O17" s="5"/>
      <c r="P17" s="6">
        <v>0</v>
      </c>
      <c r="Q17" s="5"/>
      <c r="R17" s="6">
        <v>0</v>
      </c>
      <c r="S17" s="5"/>
      <c r="T17" s="6">
        <v>0</v>
      </c>
      <c r="U17" s="5"/>
      <c r="V17" s="6">
        <v>0</v>
      </c>
      <c r="W17" s="5"/>
      <c r="X17" s="6">
        <v>0</v>
      </c>
      <c r="Y17" s="5"/>
      <c r="Z17" s="6">
        <v>0</v>
      </c>
      <c r="AA17" s="5"/>
      <c r="AB17" s="6">
        <v>0</v>
      </c>
      <c r="AC17" s="5"/>
      <c r="AD17" s="6">
        <v>0</v>
      </c>
      <c r="AE17" s="5"/>
      <c r="AF17" s="6">
        <v>0</v>
      </c>
      <c r="AG17" s="5"/>
      <c r="AH17" s="6">
        <v>0</v>
      </c>
      <c r="AI17" s="5"/>
      <c r="AJ17" s="6">
        <v>0</v>
      </c>
      <c r="AK17" s="5"/>
      <c r="AL17" s="6">
        <v>75</v>
      </c>
      <c r="AM17" s="5"/>
      <c r="AN17" s="6">
        <f t="shared" si="0"/>
        <v>75</v>
      </c>
    </row>
    <row r="18" spans="1:40" x14ac:dyDescent="0.25">
      <c r="A18" s="1"/>
      <c r="B18" s="1"/>
      <c r="C18" s="1"/>
      <c r="D18" s="1" t="s">
        <v>22</v>
      </c>
      <c r="E18" s="1"/>
      <c r="F18" s="4">
        <f>ROUND(SUM(F12:F17),5)</f>
        <v>0</v>
      </c>
      <c r="G18" s="5"/>
      <c r="H18" s="4">
        <f>ROUND(SUM(H12:H17),5)</f>
        <v>276.14999999999998</v>
      </c>
      <c r="I18" s="5"/>
      <c r="J18" s="4">
        <f>ROUND(SUM(J12:J17),5)</f>
        <v>0</v>
      </c>
      <c r="K18" s="5"/>
      <c r="L18" s="4">
        <f>ROUND(SUM(L12:L17),5)</f>
        <v>0</v>
      </c>
      <c r="M18" s="5"/>
      <c r="N18" s="4">
        <f>ROUND(SUM(N12:N17),5)</f>
        <v>0</v>
      </c>
      <c r="O18" s="5"/>
      <c r="P18" s="4">
        <f>ROUND(SUM(P12:P17),5)</f>
        <v>1046.25</v>
      </c>
      <c r="Q18" s="5"/>
      <c r="R18" s="4">
        <f>ROUND(SUM(R12:R17),5)</f>
        <v>0</v>
      </c>
      <c r="S18" s="5"/>
      <c r="T18" s="4">
        <f>ROUND(SUM(T12:T17),5)</f>
        <v>0</v>
      </c>
      <c r="U18" s="5"/>
      <c r="V18" s="4">
        <f>ROUND(SUM(V12:V17),5)</f>
        <v>0</v>
      </c>
      <c r="W18" s="5"/>
      <c r="X18" s="4">
        <f>ROUND(SUM(X12:X17),5)</f>
        <v>0</v>
      </c>
      <c r="Y18" s="5"/>
      <c r="Z18" s="4">
        <f>ROUND(SUM(Z12:Z17),5)</f>
        <v>0</v>
      </c>
      <c r="AA18" s="5"/>
      <c r="AB18" s="4">
        <f>ROUND(SUM(AB12:AB17),5)</f>
        <v>0</v>
      </c>
      <c r="AC18" s="5"/>
      <c r="AD18" s="4">
        <f>ROUND(SUM(AD12:AD17),5)</f>
        <v>0</v>
      </c>
      <c r="AE18" s="5"/>
      <c r="AF18" s="4">
        <f>ROUND(SUM(AF12:AF17),5)</f>
        <v>0</v>
      </c>
      <c r="AG18" s="5"/>
      <c r="AH18" s="4">
        <f>ROUND(SUM(AH12:AH17),5)</f>
        <v>0</v>
      </c>
      <c r="AI18" s="5"/>
      <c r="AJ18" s="4">
        <f>ROUND(SUM(AJ12:AJ17),5)</f>
        <v>0</v>
      </c>
      <c r="AK18" s="5"/>
      <c r="AL18" s="4">
        <f>ROUND(SUM(AL12:AL17),5)</f>
        <v>5271.73</v>
      </c>
      <c r="AM18" s="5"/>
      <c r="AN18" s="4">
        <f t="shared" si="0"/>
        <v>6594.13</v>
      </c>
    </row>
    <row r="19" spans="1:40" x14ac:dyDescent="0.25">
      <c r="A19" s="1"/>
      <c r="B19" s="1"/>
      <c r="C19" s="1"/>
      <c r="D19" s="1" t="s">
        <v>23</v>
      </c>
      <c r="E19" s="1"/>
      <c r="F19" s="4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</row>
    <row r="20" spans="1:40" x14ac:dyDescent="0.25">
      <c r="A20" s="1"/>
      <c r="B20" s="1"/>
      <c r="C20" s="1"/>
      <c r="D20" s="1"/>
      <c r="E20" s="1" t="s">
        <v>24</v>
      </c>
      <c r="F20" s="4">
        <v>0</v>
      </c>
      <c r="G20" s="5"/>
      <c r="H20" s="4">
        <v>0</v>
      </c>
      <c r="I20" s="5"/>
      <c r="J20" s="4">
        <v>0</v>
      </c>
      <c r="K20" s="5"/>
      <c r="L20" s="4">
        <v>0</v>
      </c>
      <c r="M20" s="5"/>
      <c r="N20" s="4">
        <v>0</v>
      </c>
      <c r="O20" s="5"/>
      <c r="P20" s="4">
        <v>0</v>
      </c>
      <c r="Q20" s="5"/>
      <c r="R20" s="4">
        <v>36876.76</v>
      </c>
      <c r="S20" s="5"/>
      <c r="T20" s="4">
        <v>0</v>
      </c>
      <c r="U20" s="5"/>
      <c r="V20" s="4">
        <v>0</v>
      </c>
      <c r="W20" s="5"/>
      <c r="X20" s="4">
        <v>0</v>
      </c>
      <c r="Y20" s="5"/>
      <c r="Z20" s="4">
        <v>0</v>
      </c>
      <c r="AA20" s="5"/>
      <c r="AB20" s="4">
        <v>0</v>
      </c>
      <c r="AC20" s="5"/>
      <c r="AD20" s="4">
        <v>0</v>
      </c>
      <c r="AE20" s="5"/>
      <c r="AF20" s="4">
        <v>0</v>
      </c>
      <c r="AG20" s="5"/>
      <c r="AH20" s="4">
        <v>0</v>
      </c>
      <c r="AI20" s="5"/>
      <c r="AJ20" s="4">
        <v>0</v>
      </c>
      <c r="AK20" s="5"/>
      <c r="AL20" s="4">
        <v>0</v>
      </c>
      <c r="AM20" s="5"/>
      <c r="AN20" s="4">
        <f t="shared" ref="AN20:AN25" si="1">ROUND(SUM(F20:AL20),5)</f>
        <v>36876.76</v>
      </c>
    </row>
    <row r="21" spans="1:40" x14ac:dyDescent="0.25">
      <c r="A21" s="1"/>
      <c r="B21" s="1"/>
      <c r="C21" s="1"/>
      <c r="D21" s="1"/>
      <c r="E21" s="1" t="s">
        <v>25</v>
      </c>
      <c r="F21" s="4">
        <v>9285</v>
      </c>
      <c r="G21" s="5"/>
      <c r="H21" s="4">
        <v>0</v>
      </c>
      <c r="I21" s="5"/>
      <c r="J21" s="4">
        <v>0</v>
      </c>
      <c r="K21" s="5"/>
      <c r="L21" s="4">
        <v>0</v>
      </c>
      <c r="M21" s="5"/>
      <c r="N21" s="4">
        <v>15000</v>
      </c>
      <c r="O21" s="5"/>
      <c r="P21" s="4">
        <v>0</v>
      </c>
      <c r="Q21" s="5"/>
      <c r="R21" s="4">
        <v>0</v>
      </c>
      <c r="S21" s="5"/>
      <c r="T21" s="4">
        <v>0</v>
      </c>
      <c r="U21" s="5"/>
      <c r="V21" s="4">
        <v>0</v>
      </c>
      <c r="W21" s="5"/>
      <c r="X21" s="4">
        <v>0</v>
      </c>
      <c r="Y21" s="5"/>
      <c r="Z21" s="4">
        <v>0</v>
      </c>
      <c r="AA21" s="5"/>
      <c r="AB21" s="4">
        <v>0</v>
      </c>
      <c r="AC21" s="5"/>
      <c r="AD21" s="4">
        <v>0</v>
      </c>
      <c r="AE21" s="5"/>
      <c r="AF21" s="4">
        <v>0</v>
      </c>
      <c r="AG21" s="5"/>
      <c r="AH21" s="4">
        <v>0</v>
      </c>
      <c r="AI21" s="5"/>
      <c r="AJ21" s="4">
        <v>0</v>
      </c>
      <c r="AK21" s="5"/>
      <c r="AL21" s="4">
        <v>2500</v>
      </c>
      <c r="AM21" s="5"/>
      <c r="AN21" s="4">
        <f t="shared" si="1"/>
        <v>26785</v>
      </c>
    </row>
    <row r="22" spans="1:40" x14ac:dyDescent="0.25">
      <c r="A22" s="1"/>
      <c r="B22" s="1"/>
      <c r="C22" s="1"/>
      <c r="D22" s="1"/>
      <c r="E22" s="1" t="s">
        <v>26</v>
      </c>
      <c r="F22" s="4">
        <v>0</v>
      </c>
      <c r="G22" s="5"/>
      <c r="H22" s="4">
        <v>0</v>
      </c>
      <c r="I22" s="5"/>
      <c r="J22" s="4">
        <v>0</v>
      </c>
      <c r="K22" s="5"/>
      <c r="L22" s="4">
        <v>0</v>
      </c>
      <c r="M22" s="5"/>
      <c r="N22" s="4">
        <v>0</v>
      </c>
      <c r="O22" s="5"/>
      <c r="P22" s="4">
        <v>0</v>
      </c>
      <c r="Q22" s="5"/>
      <c r="R22" s="4">
        <v>0</v>
      </c>
      <c r="S22" s="5"/>
      <c r="T22" s="4">
        <v>10000</v>
      </c>
      <c r="U22" s="5"/>
      <c r="V22" s="4">
        <v>3550.84</v>
      </c>
      <c r="W22" s="5"/>
      <c r="X22" s="4">
        <v>150</v>
      </c>
      <c r="Y22" s="5"/>
      <c r="Z22" s="4">
        <v>485</v>
      </c>
      <c r="AA22" s="5"/>
      <c r="AB22" s="4">
        <v>2500</v>
      </c>
      <c r="AC22" s="5"/>
      <c r="AD22" s="4">
        <v>1357</v>
      </c>
      <c r="AE22" s="5"/>
      <c r="AF22" s="4">
        <v>3076.21</v>
      </c>
      <c r="AG22" s="5"/>
      <c r="AH22" s="4">
        <v>241.22</v>
      </c>
      <c r="AI22" s="5"/>
      <c r="AJ22" s="4">
        <v>9374.07</v>
      </c>
      <c r="AK22" s="5"/>
      <c r="AL22" s="4">
        <v>0</v>
      </c>
      <c r="AM22" s="5"/>
      <c r="AN22" s="4">
        <f t="shared" si="1"/>
        <v>30734.34</v>
      </c>
    </row>
    <row r="23" spans="1:40" ht="15.75" thickBot="1" x14ac:dyDescent="0.3">
      <c r="A23" s="1"/>
      <c r="B23" s="1"/>
      <c r="C23" s="1"/>
      <c r="D23" s="1"/>
      <c r="E23" s="1" t="s">
        <v>27</v>
      </c>
      <c r="F23" s="7">
        <v>0</v>
      </c>
      <c r="G23" s="5"/>
      <c r="H23" s="7">
        <v>0</v>
      </c>
      <c r="I23" s="5"/>
      <c r="J23" s="7">
        <v>0</v>
      </c>
      <c r="K23" s="5"/>
      <c r="L23" s="7">
        <v>5000</v>
      </c>
      <c r="M23" s="5"/>
      <c r="N23" s="7">
        <v>0</v>
      </c>
      <c r="O23" s="5"/>
      <c r="P23" s="7">
        <v>0</v>
      </c>
      <c r="Q23" s="5"/>
      <c r="R23" s="7">
        <v>0</v>
      </c>
      <c r="S23" s="5"/>
      <c r="T23" s="7">
        <v>0</v>
      </c>
      <c r="U23" s="5"/>
      <c r="V23" s="7">
        <v>0</v>
      </c>
      <c r="W23" s="5"/>
      <c r="X23" s="7">
        <v>0</v>
      </c>
      <c r="Y23" s="5"/>
      <c r="Z23" s="7">
        <v>0</v>
      </c>
      <c r="AA23" s="5"/>
      <c r="AB23" s="7">
        <v>0</v>
      </c>
      <c r="AC23" s="5"/>
      <c r="AD23" s="7">
        <v>0</v>
      </c>
      <c r="AE23" s="5"/>
      <c r="AF23" s="7">
        <v>0</v>
      </c>
      <c r="AG23" s="5"/>
      <c r="AH23" s="7">
        <v>0</v>
      </c>
      <c r="AI23" s="5"/>
      <c r="AJ23" s="7">
        <v>0</v>
      </c>
      <c r="AK23" s="5"/>
      <c r="AL23" s="7">
        <v>0</v>
      </c>
      <c r="AM23" s="5"/>
      <c r="AN23" s="7">
        <f t="shared" si="1"/>
        <v>5000</v>
      </c>
    </row>
    <row r="24" spans="1:40" ht="15.75" thickBot="1" x14ac:dyDescent="0.3">
      <c r="A24" s="1"/>
      <c r="B24" s="1"/>
      <c r="C24" s="1"/>
      <c r="D24" s="1" t="s">
        <v>28</v>
      </c>
      <c r="E24" s="1"/>
      <c r="F24" s="8">
        <f>ROUND(SUM(F19:F23),5)</f>
        <v>9285</v>
      </c>
      <c r="G24" s="5"/>
      <c r="H24" s="8">
        <f>ROUND(SUM(H19:H23),5)</f>
        <v>0</v>
      </c>
      <c r="I24" s="5"/>
      <c r="J24" s="8">
        <f>ROUND(SUM(J19:J23),5)</f>
        <v>0</v>
      </c>
      <c r="K24" s="5"/>
      <c r="L24" s="8">
        <f>ROUND(SUM(L19:L23),5)</f>
        <v>5000</v>
      </c>
      <c r="M24" s="5"/>
      <c r="N24" s="8">
        <f>ROUND(SUM(N19:N23),5)</f>
        <v>15000</v>
      </c>
      <c r="O24" s="5"/>
      <c r="P24" s="8">
        <f>ROUND(SUM(P19:P23),5)</f>
        <v>0</v>
      </c>
      <c r="Q24" s="5"/>
      <c r="R24" s="8">
        <f>ROUND(SUM(R19:R23),5)</f>
        <v>36876.76</v>
      </c>
      <c r="S24" s="5"/>
      <c r="T24" s="8">
        <f>ROUND(SUM(T19:T23),5)</f>
        <v>10000</v>
      </c>
      <c r="U24" s="5"/>
      <c r="V24" s="8">
        <f>ROUND(SUM(V19:V23),5)</f>
        <v>3550.84</v>
      </c>
      <c r="W24" s="5"/>
      <c r="X24" s="8">
        <f>ROUND(SUM(X19:X23),5)</f>
        <v>150</v>
      </c>
      <c r="Y24" s="5"/>
      <c r="Z24" s="8">
        <f>ROUND(SUM(Z19:Z23),5)</f>
        <v>485</v>
      </c>
      <c r="AA24" s="5"/>
      <c r="AB24" s="8">
        <f>ROUND(SUM(AB19:AB23),5)</f>
        <v>2500</v>
      </c>
      <c r="AC24" s="5"/>
      <c r="AD24" s="8">
        <f>ROUND(SUM(AD19:AD23),5)</f>
        <v>1357</v>
      </c>
      <c r="AE24" s="5"/>
      <c r="AF24" s="8">
        <f>ROUND(SUM(AF19:AF23),5)</f>
        <v>3076.21</v>
      </c>
      <c r="AG24" s="5"/>
      <c r="AH24" s="8">
        <f>ROUND(SUM(AH19:AH23),5)</f>
        <v>241.22</v>
      </c>
      <c r="AI24" s="5"/>
      <c r="AJ24" s="8">
        <f>ROUND(SUM(AJ19:AJ23),5)</f>
        <v>9374.07</v>
      </c>
      <c r="AK24" s="5"/>
      <c r="AL24" s="8">
        <f>ROUND(SUM(AL19:AL23),5)</f>
        <v>2500</v>
      </c>
      <c r="AM24" s="5"/>
      <c r="AN24" s="8">
        <f t="shared" si="1"/>
        <v>99396.1</v>
      </c>
    </row>
    <row r="25" spans="1:40" x14ac:dyDescent="0.25">
      <c r="A25" s="1"/>
      <c r="B25" s="1"/>
      <c r="C25" s="1" t="s">
        <v>29</v>
      </c>
      <c r="D25" s="1"/>
      <c r="E25" s="1"/>
      <c r="F25" s="4">
        <f>ROUND(F4+F8+F11+F18+F24,5)</f>
        <v>9285</v>
      </c>
      <c r="G25" s="5"/>
      <c r="H25" s="4">
        <f>ROUND(H4+H8+H11+H18+H24,5)</f>
        <v>276.14999999999998</v>
      </c>
      <c r="I25" s="5"/>
      <c r="J25" s="4">
        <f>ROUND(J4+J8+J11+J18+J24,5)</f>
        <v>2250.9899999999998</v>
      </c>
      <c r="K25" s="5"/>
      <c r="L25" s="4">
        <f>ROUND(L4+L8+L11+L18+L24,5)</f>
        <v>5000</v>
      </c>
      <c r="M25" s="5"/>
      <c r="N25" s="4">
        <f>ROUND(N4+N8+N11+N18+N24,5)</f>
        <v>15000</v>
      </c>
      <c r="O25" s="5"/>
      <c r="P25" s="4">
        <f>ROUND(P4+P8+P11+P18+P24,5)</f>
        <v>1046.25</v>
      </c>
      <c r="Q25" s="5"/>
      <c r="R25" s="4">
        <f>ROUND(R4+R8+R11+R18+R24,5)</f>
        <v>36876.76</v>
      </c>
      <c r="S25" s="5"/>
      <c r="T25" s="4">
        <f>ROUND(T4+T8+T11+T18+T24,5)</f>
        <v>10000</v>
      </c>
      <c r="U25" s="5"/>
      <c r="V25" s="4">
        <f>ROUND(V4+V8+V11+V18+V24,5)</f>
        <v>3550.84</v>
      </c>
      <c r="W25" s="5"/>
      <c r="X25" s="4">
        <f>ROUND(X4+X8+X11+X18+X24,5)</f>
        <v>270</v>
      </c>
      <c r="Y25" s="5"/>
      <c r="Z25" s="4">
        <f>ROUND(Z4+Z8+Z11+Z18+Z24,5)</f>
        <v>595</v>
      </c>
      <c r="AA25" s="5"/>
      <c r="AB25" s="4">
        <f>ROUND(AB4+AB8+AB11+AB18+AB24,5)</f>
        <v>4288</v>
      </c>
      <c r="AC25" s="5"/>
      <c r="AD25" s="4">
        <f>ROUND(AD4+AD8+AD11+AD18+AD24,5)</f>
        <v>1357</v>
      </c>
      <c r="AE25" s="5"/>
      <c r="AF25" s="4">
        <f>ROUND(AF4+AF8+AF11+AF18+AF24,5)</f>
        <v>3076.21</v>
      </c>
      <c r="AG25" s="5"/>
      <c r="AH25" s="4">
        <f>ROUND(AH4+AH8+AH11+AH18+AH24,5)</f>
        <v>241.22</v>
      </c>
      <c r="AI25" s="5"/>
      <c r="AJ25" s="4">
        <f>ROUND(AJ4+AJ8+AJ11+AJ18+AJ24,5)</f>
        <v>9374.07</v>
      </c>
      <c r="AK25" s="5"/>
      <c r="AL25" s="4">
        <f>ROUND(AL4+AL8+AL11+AL18+AL24,5)</f>
        <v>8848.93</v>
      </c>
      <c r="AM25" s="5"/>
      <c r="AN25" s="4">
        <f t="shared" si="1"/>
        <v>111336.42</v>
      </c>
    </row>
    <row r="26" spans="1:40" x14ac:dyDescent="0.25">
      <c r="A26" s="1"/>
      <c r="B26" s="1"/>
      <c r="C26" s="1" t="s">
        <v>30</v>
      </c>
      <c r="D26" s="1"/>
      <c r="E26" s="1"/>
      <c r="F26" s="4"/>
      <c r="G26" s="5"/>
      <c r="H26" s="4"/>
      <c r="I26" s="5"/>
      <c r="J26" s="4"/>
      <c r="K26" s="5"/>
      <c r="L26" s="4"/>
      <c r="M26" s="5"/>
      <c r="N26" s="4"/>
      <c r="O26" s="5"/>
      <c r="P26" s="4"/>
      <c r="Q26" s="5"/>
      <c r="R26" s="4"/>
      <c r="S26" s="5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  <c r="AH26" s="4"/>
      <c r="AI26" s="5"/>
      <c r="AJ26" s="4"/>
      <c r="AK26" s="5"/>
      <c r="AL26" s="4"/>
      <c r="AM26" s="5"/>
      <c r="AN26" s="4"/>
    </row>
    <row r="27" spans="1:40" x14ac:dyDescent="0.25">
      <c r="A27" s="1"/>
      <c r="B27" s="1"/>
      <c r="C27" s="1"/>
      <c r="D27" s="1" t="s">
        <v>31</v>
      </c>
      <c r="E27" s="1"/>
      <c r="F27" s="4"/>
      <c r="G27" s="5"/>
      <c r="H27" s="4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  <c r="AH27" s="4"/>
      <c r="AI27" s="5"/>
      <c r="AJ27" s="4"/>
      <c r="AK27" s="5"/>
      <c r="AL27" s="4"/>
      <c r="AM27" s="5"/>
      <c r="AN27" s="4"/>
    </row>
    <row r="28" spans="1:40" x14ac:dyDescent="0.25">
      <c r="A28" s="1"/>
      <c r="B28" s="1"/>
      <c r="C28" s="1"/>
      <c r="D28" s="1"/>
      <c r="E28" s="1" t="s">
        <v>32</v>
      </c>
      <c r="F28" s="4">
        <v>0</v>
      </c>
      <c r="G28" s="5"/>
      <c r="H28" s="4">
        <v>0</v>
      </c>
      <c r="I28" s="5"/>
      <c r="J28" s="4">
        <v>0</v>
      </c>
      <c r="K28" s="5"/>
      <c r="L28" s="4">
        <v>0</v>
      </c>
      <c r="M28" s="5"/>
      <c r="N28" s="4">
        <v>0</v>
      </c>
      <c r="O28" s="5"/>
      <c r="P28" s="4">
        <v>0</v>
      </c>
      <c r="Q28" s="5"/>
      <c r="R28" s="4">
        <v>1080</v>
      </c>
      <c r="S28" s="5"/>
      <c r="T28" s="4">
        <v>0</v>
      </c>
      <c r="U28" s="5"/>
      <c r="V28" s="4">
        <v>0</v>
      </c>
      <c r="W28" s="5"/>
      <c r="X28" s="4">
        <v>0</v>
      </c>
      <c r="Y28" s="5"/>
      <c r="Z28" s="4">
        <v>0</v>
      </c>
      <c r="AA28" s="5"/>
      <c r="AB28" s="4">
        <v>0</v>
      </c>
      <c r="AC28" s="5"/>
      <c r="AD28" s="4">
        <v>0</v>
      </c>
      <c r="AE28" s="5"/>
      <c r="AF28" s="4">
        <v>0</v>
      </c>
      <c r="AG28" s="5"/>
      <c r="AH28" s="4">
        <v>0</v>
      </c>
      <c r="AI28" s="5"/>
      <c r="AJ28" s="4">
        <v>0</v>
      </c>
      <c r="AK28" s="5"/>
      <c r="AL28" s="4">
        <v>0</v>
      </c>
      <c r="AM28" s="5"/>
      <c r="AN28" s="4">
        <f>ROUND(SUM(F28:AL28),5)</f>
        <v>1080</v>
      </c>
    </row>
    <row r="29" spans="1:40" ht="15.75" thickBot="1" x14ac:dyDescent="0.3">
      <c r="A29" s="1"/>
      <c r="B29" s="1"/>
      <c r="C29" s="1"/>
      <c r="D29" s="1"/>
      <c r="E29" s="1" t="s">
        <v>33</v>
      </c>
      <c r="F29" s="6">
        <v>0</v>
      </c>
      <c r="G29" s="5"/>
      <c r="H29" s="6">
        <v>0</v>
      </c>
      <c r="I29" s="5"/>
      <c r="J29" s="6">
        <v>0</v>
      </c>
      <c r="K29" s="5"/>
      <c r="L29" s="6">
        <v>5000</v>
      </c>
      <c r="M29" s="5"/>
      <c r="N29" s="6">
        <v>15000</v>
      </c>
      <c r="O29" s="5"/>
      <c r="P29" s="6">
        <v>0</v>
      </c>
      <c r="Q29" s="5"/>
      <c r="R29" s="6">
        <v>0</v>
      </c>
      <c r="S29" s="5"/>
      <c r="T29" s="6">
        <v>0</v>
      </c>
      <c r="U29" s="5"/>
      <c r="V29" s="6">
        <v>0</v>
      </c>
      <c r="W29" s="5"/>
      <c r="X29" s="6">
        <v>0</v>
      </c>
      <c r="Y29" s="5"/>
      <c r="Z29" s="6">
        <v>0</v>
      </c>
      <c r="AA29" s="5"/>
      <c r="AB29" s="6">
        <v>0</v>
      </c>
      <c r="AC29" s="5"/>
      <c r="AD29" s="6">
        <v>0</v>
      </c>
      <c r="AE29" s="5"/>
      <c r="AF29" s="6">
        <v>0</v>
      </c>
      <c r="AG29" s="5"/>
      <c r="AH29" s="6">
        <v>0</v>
      </c>
      <c r="AI29" s="5"/>
      <c r="AJ29" s="6">
        <v>0</v>
      </c>
      <c r="AK29" s="5"/>
      <c r="AL29" s="6">
        <v>5000</v>
      </c>
      <c r="AM29" s="5"/>
      <c r="AN29" s="6">
        <f>ROUND(SUM(F29:AL29),5)</f>
        <v>25000</v>
      </c>
    </row>
    <row r="30" spans="1:40" x14ac:dyDescent="0.25">
      <c r="A30" s="1"/>
      <c r="B30" s="1"/>
      <c r="C30" s="1"/>
      <c r="D30" s="1" t="s">
        <v>34</v>
      </c>
      <c r="E30" s="1"/>
      <c r="F30" s="4">
        <f>ROUND(SUM(F27:F29),5)</f>
        <v>0</v>
      </c>
      <c r="G30" s="5"/>
      <c r="H30" s="4">
        <f>ROUND(SUM(H27:H29),5)</f>
        <v>0</v>
      </c>
      <c r="I30" s="5"/>
      <c r="J30" s="4">
        <f>ROUND(SUM(J27:J29),5)</f>
        <v>0</v>
      </c>
      <c r="K30" s="5"/>
      <c r="L30" s="4">
        <f>ROUND(SUM(L27:L29),5)</f>
        <v>5000</v>
      </c>
      <c r="M30" s="5"/>
      <c r="N30" s="4">
        <f>ROUND(SUM(N27:N29),5)</f>
        <v>15000</v>
      </c>
      <c r="O30" s="5"/>
      <c r="P30" s="4">
        <f>ROUND(SUM(P27:P29),5)</f>
        <v>0</v>
      </c>
      <c r="Q30" s="5"/>
      <c r="R30" s="4">
        <f>ROUND(SUM(R27:R29),5)</f>
        <v>1080</v>
      </c>
      <c r="S30" s="5"/>
      <c r="T30" s="4">
        <f>ROUND(SUM(T27:T29),5)</f>
        <v>0</v>
      </c>
      <c r="U30" s="5"/>
      <c r="V30" s="4">
        <f>ROUND(SUM(V27:V29),5)</f>
        <v>0</v>
      </c>
      <c r="W30" s="5"/>
      <c r="X30" s="4">
        <f>ROUND(SUM(X27:X29),5)</f>
        <v>0</v>
      </c>
      <c r="Y30" s="5"/>
      <c r="Z30" s="4">
        <f>ROUND(SUM(Z27:Z29),5)</f>
        <v>0</v>
      </c>
      <c r="AA30" s="5"/>
      <c r="AB30" s="4">
        <f>ROUND(SUM(AB27:AB29),5)</f>
        <v>0</v>
      </c>
      <c r="AC30" s="5"/>
      <c r="AD30" s="4">
        <f>ROUND(SUM(AD27:AD29),5)</f>
        <v>0</v>
      </c>
      <c r="AE30" s="5"/>
      <c r="AF30" s="4">
        <f>ROUND(SUM(AF27:AF29),5)</f>
        <v>0</v>
      </c>
      <c r="AG30" s="5"/>
      <c r="AH30" s="4">
        <f>ROUND(SUM(AH27:AH29),5)</f>
        <v>0</v>
      </c>
      <c r="AI30" s="5"/>
      <c r="AJ30" s="4">
        <f>ROUND(SUM(AJ27:AJ29),5)</f>
        <v>0</v>
      </c>
      <c r="AK30" s="5"/>
      <c r="AL30" s="4">
        <f>ROUND(SUM(AL27:AL29),5)</f>
        <v>5000</v>
      </c>
      <c r="AM30" s="5"/>
      <c r="AN30" s="4">
        <f>ROUND(SUM(F30:AL30),5)</f>
        <v>26080</v>
      </c>
    </row>
    <row r="31" spans="1:40" x14ac:dyDescent="0.25">
      <c r="A31" s="1"/>
      <c r="B31" s="1"/>
      <c r="C31" s="1"/>
      <c r="D31" s="1" t="s">
        <v>35</v>
      </c>
      <c r="E31" s="1"/>
      <c r="F31" s="4"/>
      <c r="G31" s="5"/>
      <c r="H31" s="4"/>
      <c r="I31" s="5"/>
      <c r="J31" s="4"/>
      <c r="K31" s="5"/>
      <c r="L31" s="4"/>
      <c r="M31" s="5"/>
      <c r="N31" s="4"/>
      <c r="O31" s="5"/>
      <c r="P31" s="4"/>
      <c r="Q31" s="5"/>
      <c r="R31" s="4"/>
      <c r="S31" s="5"/>
      <c r="T31" s="4"/>
      <c r="U31" s="5"/>
      <c r="V31" s="4"/>
      <c r="W31" s="5"/>
      <c r="X31" s="4"/>
      <c r="Y31" s="5"/>
      <c r="Z31" s="4"/>
      <c r="AA31" s="5"/>
      <c r="AB31" s="4"/>
      <c r="AC31" s="5"/>
      <c r="AD31" s="4"/>
      <c r="AE31" s="5"/>
      <c r="AF31" s="4"/>
      <c r="AG31" s="5"/>
      <c r="AH31" s="4"/>
      <c r="AI31" s="5"/>
      <c r="AJ31" s="4"/>
      <c r="AK31" s="5"/>
      <c r="AL31" s="4"/>
      <c r="AM31" s="5"/>
      <c r="AN31" s="4"/>
    </row>
    <row r="32" spans="1:40" x14ac:dyDescent="0.25">
      <c r="A32" s="1"/>
      <c r="B32" s="1"/>
      <c r="C32" s="1"/>
      <c r="D32" s="1"/>
      <c r="E32" s="1" t="s">
        <v>36</v>
      </c>
      <c r="F32" s="4">
        <v>0</v>
      </c>
      <c r="G32" s="5"/>
      <c r="H32" s="4">
        <v>0</v>
      </c>
      <c r="I32" s="5"/>
      <c r="J32" s="4">
        <v>125</v>
      </c>
      <c r="K32" s="5"/>
      <c r="L32" s="4">
        <v>0</v>
      </c>
      <c r="M32" s="5"/>
      <c r="N32" s="4">
        <v>0</v>
      </c>
      <c r="O32" s="5"/>
      <c r="P32" s="4">
        <v>0</v>
      </c>
      <c r="Q32" s="5"/>
      <c r="R32" s="4">
        <v>0</v>
      </c>
      <c r="S32" s="5"/>
      <c r="T32" s="4">
        <v>0</v>
      </c>
      <c r="U32" s="5"/>
      <c r="V32" s="4">
        <v>0</v>
      </c>
      <c r="W32" s="5"/>
      <c r="X32" s="4">
        <v>0</v>
      </c>
      <c r="Y32" s="5"/>
      <c r="Z32" s="4">
        <v>0</v>
      </c>
      <c r="AA32" s="5"/>
      <c r="AB32" s="4">
        <v>0</v>
      </c>
      <c r="AC32" s="5"/>
      <c r="AD32" s="4">
        <v>0</v>
      </c>
      <c r="AE32" s="5"/>
      <c r="AF32" s="4">
        <v>0</v>
      </c>
      <c r="AG32" s="5"/>
      <c r="AH32" s="4">
        <v>0</v>
      </c>
      <c r="AI32" s="5"/>
      <c r="AJ32" s="4">
        <v>0</v>
      </c>
      <c r="AK32" s="5"/>
      <c r="AL32" s="4">
        <v>0</v>
      </c>
      <c r="AM32" s="5"/>
      <c r="AN32" s="4">
        <f>ROUND(SUM(F32:AL32),5)</f>
        <v>125</v>
      </c>
    </row>
    <row r="33" spans="1:40" x14ac:dyDescent="0.25">
      <c r="A33" s="1"/>
      <c r="B33" s="1"/>
      <c r="C33" s="1"/>
      <c r="D33" s="1"/>
      <c r="E33" s="1" t="s">
        <v>37</v>
      </c>
      <c r="F33" s="4">
        <v>0</v>
      </c>
      <c r="G33" s="5"/>
      <c r="H33" s="4">
        <v>0</v>
      </c>
      <c r="I33" s="5"/>
      <c r="J33" s="4">
        <v>1690.67</v>
      </c>
      <c r="K33" s="5"/>
      <c r="L33" s="4">
        <v>0</v>
      </c>
      <c r="M33" s="5"/>
      <c r="N33" s="4">
        <v>0</v>
      </c>
      <c r="O33" s="5"/>
      <c r="P33" s="4">
        <v>0</v>
      </c>
      <c r="Q33" s="5"/>
      <c r="R33" s="4">
        <v>0</v>
      </c>
      <c r="S33" s="5"/>
      <c r="T33" s="4">
        <v>0</v>
      </c>
      <c r="U33" s="5"/>
      <c r="V33" s="4">
        <v>0</v>
      </c>
      <c r="W33" s="5"/>
      <c r="X33" s="4">
        <v>0</v>
      </c>
      <c r="Y33" s="5"/>
      <c r="Z33" s="4">
        <v>0</v>
      </c>
      <c r="AA33" s="5"/>
      <c r="AB33" s="4">
        <v>0</v>
      </c>
      <c r="AC33" s="5"/>
      <c r="AD33" s="4">
        <v>0</v>
      </c>
      <c r="AE33" s="5"/>
      <c r="AF33" s="4">
        <v>0</v>
      </c>
      <c r="AG33" s="5"/>
      <c r="AH33" s="4">
        <v>0</v>
      </c>
      <c r="AI33" s="5"/>
      <c r="AJ33" s="4">
        <v>0</v>
      </c>
      <c r="AK33" s="5"/>
      <c r="AL33" s="4">
        <v>0</v>
      </c>
      <c r="AM33" s="5"/>
      <c r="AN33" s="4">
        <f>ROUND(SUM(F33:AL33),5)</f>
        <v>1690.67</v>
      </c>
    </row>
    <row r="34" spans="1:40" ht="15.75" thickBot="1" x14ac:dyDescent="0.3">
      <c r="A34" s="1"/>
      <c r="B34" s="1"/>
      <c r="C34" s="1"/>
      <c r="D34" s="1"/>
      <c r="E34" s="1" t="s">
        <v>38</v>
      </c>
      <c r="F34" s="6">
        <v>0</v>
      </c>
      <c r="G34" s="5"/>
      <c r="H34" s="6">
        <v>0</v>
      </c>
      <c r="I34" s="5"/>
      <c r="J34" s="6">
        <v>0</v>
      </c>
      <c r="K34" s="5"/>
      <c r="L34" s="6">
        <v>0</v>
      </c>
      <c r="M34" s="5"/>
      <c r="N34" s="6">
        <v>0</v>
      </c>
      <c r="O34" s="5"/>
      <c r="P34" s="6">
        <v>0</v>
      </c>
      <c r="Q34" s="5"/>
      <c r="R34" s="6">
        <v>0</v>
      </c>
      <c r="S34" s="5"/>
      <c r="T34" s="6">
        <v>0</v>
      </c>
      <c r="U34" s="5"/>
      <c r="V34" s="6">
        <v>0</v>
      </c>
      <c r="W34" s="5"/>
      <c r="X34" s="6">
        <v>0</v>
      </c>
      <c r="Y34" s="5"/>
      <c r="Z34" s="6">
        <v>0</v>
      </c>
      <c r="AA34" s="5"/>
      <c r="AB34" s="6">
        <v>0</v>
      </c>
      <c r="AC34" s="5"/>
      <c r="AD34" s="6">
        <v>0</v>
      </c>
      <c r="AE34" s="5"/>
      <c r="AF34" s="6">
        <v>0</v>
      </c>
      <c r="AG34" s="5"/>
      <c r="AH34" s="6">
        <v>0</v>
      </c>
      <c r="AI34" s="5"/>
      <c r="AJ34" s="6">
        <v>0</v>
      </c>
      <c r="AK34" s="5"/>
      <c r="AL34" s="6">
        <v>1915.25</v>
      </c>
      <c r="AM34" s="5"/>
      <c r="AN34" s="6">
        <f>ROUND(SUM(F34:AL34),5)</f>
        <v>1915.25</v>
      </c>
    </row>
    <row r="35" spans="1:40" x14ac:dyDescent="0.25">
      <c r="A35" s="1"/>
      <c r="B35" s="1"/>
      <c r="C35" s="1"/>
      <c r="D35" s="1" t="s">
        <v>39</v>
      </c>
      <c r="E35" s="1"/>
      <c r="F35" s="4">
        <f>ROUND(SUM(F31:F34),5)</f>
        <v>0</v>
      </c>
      <c r="G35" s="5"/>
      <c r="H35" s="4">
        <f>ROUND(SUM(H31:H34),5)</f>
        <v>0</v>
      </c>
      <c r="I35" s="5"/>
      <c r="J35" s="4">
        <f>ROUND(SUM(J31:J34),5)</f>
        <v>1815.67</v>
      </c>
      <c r="K35" s="5"/>
      <c r="L35" s="4">
        <f>ROUND(SUM(L31:L34),5)</f>
        <v>0</v>
      </c>
      <c r="M35" s="5"/>
      <c r="N35" s="4">
        <f>ROUND(SUM(N31:N34),5)</f>
        <v>0</v>
      </c>
      <c r="O35" s="5"/>
      <c r="P35" s="4">
        <f>ROUND(SUM(P31:P34),5)</f>
        <v>0</v>
      </c>
      <c r="Q35" s="5"/>
      <c r="R35" s="4">
        <f>ROUND(SUM(R31:R34),5)</f>
        <v>0</v>
      </c>
      <c r="S35" s="5"/>
      <c r="T35" s="4">
        <f>ROUND(SUM(T31:T34),5)</f>
        <v>0</v>
      </c>
      <c r="U35" s="5"/>
      <c r="V35" s="4">
        <f>ROUND(SUM(V31:V34),5)</f>
        <v>0</v>
      </c>
      <c r="W35" s="5"/>
      <c r="X35" s="4">
        <f>ROUND(SUM(X31:X34),5)</f>
        <v>0</v>
      </c>
      <c r="Y35" s="5"/>
      <c r="Z35" s="4">
        <f>ROUND(SUM(Z31:Z34),5)</f>
        <v>0</v>
      </c>
      <c r="AA35" s="5"/>
      <c r="AB35" s="4">
        <f>ROUND(SUM(AB31:AB34),5)</f>
        <v>0</v>
      </c>
      <c r="AC35" s="5"/>
      <c r="AD35" s="4">
        <f>ROUND(SUM(AD31:AD34),5)</f>
        <v>0</v>
      </c>
      <c r="AE35" s="5"/>
      <c r="AF35" s="4">
        <f>ROUND(SUM(AF31:AF34),5)</f>
        <v>0</v>
      </c>
      <c r="AG35" s="5"/>
      <c r="AH35" s="4">
        <f>ROUND(SUM(AH31:AH34),5)</f>
        <v>0</v>
      </c>
      <c r="AI35" s="5"/>
      <c r="AJ35" s="4">
        <f>ROUND(SUM(AJ31:AJ34),5)</f>
        <v>0</v>
      </c>
      <c r="AK35" s="5"/>
      <c r="AL35" s="4">
        <f>ROUND(SUM(AL31:AL34),5)</f>
        <v>1915.25</v>
      </c>
      <c r="AM35" s="5"/>
      <c r="AN35" s="4">
        <f>ROUND(SUM(F35:AL35),5)</f>
        <v>3730.92</v>
      </c>
    </row>
    <row r="36" spans="1:40" x14ac:dyDescent="0.25">
      <c r="A36" s="1"/>
      <c r="B36" s="1"/>
      <c r="C36" s="1"/>
      <c r="D36" s="1" t="s">
        <v>40</v>
      </c>
      <c r="E36" s="1"/>
      <c r="F36" s="4"/>
      <c r="G36" s="5"/>
      <c r="H36" s="4"/>
      <c r="I36" s="5"/>
      <c r="J36" s="4"/>
      <c r="K36" s="5"/>
      <c r="L36" s="4"/>
      <c r="M36" s="5"/>
      <c r="N36" s="4"/>
      <c r="O36" s="5"/>
      <c r="P36" s="4"/>
      <c r="Q36" s="5"/>
      <c r="R36" s="4"/>
      <c r="S36" s="5"/>
      <c r="T36" s="4"/>
      <c r="U36" s="5"/>
      <c r="V36" s="4"/>
      <c r="W36" s="5"/>
      <c r="X36" s="4"/>
      <c r="Y36" s="5"/>
      <c r="Z36" s="4"/>
      <c r="AA36" s="5"/>
      <c r="AB36" s="4"/>
      <c r="AC36" s="5"/>
      <c r="AD36" s="4"/>
      <c r="AE36" s="5"/>
      <c r="AF36" s="4"/>
      <c r="AG36" s="5"/>
      <c r="AH36" s="4"/>
      <c r="AI36" s="5"/>
      <c r="AJ36" s="4"/>
      <c r="AK36" s="5"/>
      <c r="AL36" s="4"/>
      <c r="AM36" s="5"/>
      <c r="AN36" s="4"/>
    </row>
    <row r="37" spans="1:40" x14ac:dyDescent="0.25">
      <c r="A37" s="1"/>
      <c r="B37" s="1"/>
      <c r="C37" s="1"/>
      <c r="D37" s="1"/>
      <c r="E37" s="1" t="s">
        <v>41</v>
      </c>
      <c r="F37" s="4">
        <v>0</v>
      </c>
      <c r="G37" s="5"/>
      <c r="H37" s="4">
        <v>0</v>
      </c>
      <c r="I37" s="5"/>
      <c r="J37" s="4">
        <v>0</v>
      </c>
      <c r="K37" s="5"/>
      <c r="L37" s="4">
        <v>0</v>
      </c>
      <c r="M37" s="5"/>
      <c r="N37" s="4">
        <v>0</v>
      </c>
      <c r="O37" s="5"/>
      <c r="P37" s="4">
        <v>0</v>
      </c>
      <c r="Q37" s="5"/>
      <c r="R37" s="4">
        <v>0</v>
      </c>
      <c r="S37" s="5"/>
      <c r="T37" s="4">
        <v>0</v>
      </c>
      <c r="U37" s="5"/>
      <c r="V37" s="4">
        <v>0</v>
      </c>
      <c r="W37" s="5"/>
      <c r="X37" s="4">
        <v>0</v>
      </c>
      <c r="Y37" s="5"/>
      <c r="Z37" s="4">
        <v>0</v>
      </c>
      <c r="AA37" s="5"/>
      <c r="AB37" s="4">
        <v>0</v>
      </c>
      <c r="AC37" s="5"/>
      <c r="AD37" s="4">
        <v>0</v>
      </c>
      <c r="AE37" s="5"/>
      <c r="AF37" s="4">
        <v>0</v>
      </c>
      <c r="AG37" s="5"/>
      <c r="AH37" s="4">
        <v>0</v>
      </c>
      <c r="AI37" s="5"/>
      <c r="AJ37" s="4">
        <v>0</v>
      </c>
      <c r="AK37" s="5"/>
      <c r="AL37" s="4">
        <v>137.58000000000001</v>
      </c>
      <c r="AM37" s="5"/>
      <c r="AN37" s="4">
        <f t="shared" ref="AN37:AN45" si="2">ROUND(SUM(F37:AL37),5)</f>
        <v>137.58000000000001</v>
      </c>
    </row>
    <row r="38" spans="1:40" x14ac:dyDescent="0.25">
      <c r="A38" s="1"/>
      <c r="B38" s="1"/>
      <c r="C38" s="1"/>
      <c r="D38" s="1"/>
      <c r="E38" s="1" t="s">
        <v>42</v>
      </c>
      <c r="F38" s="4">
        <v>0</v>
      </c>
      <c r="G38" s="5"/>
      <c r="H38" s="4">
        <v>0</v>
      </c>
      <c r="I38" s="5"/>
      <c r="J38" s="4">
        <v>0</v>
      </c>
      <c r="K38" s="5"/>
      <c r="L38" s="4">
        <v>0</v>
      </c>
      <c r="M38" s="5"/>
      <c r="N38" s="4">
        <v>0</v>
      </c>
      <c r="O38" s="5"/>
      <c r="P38" s="4">
        <v>0</v>
      </c>
      <c r="Q38" s="5"/>
      <c r="R38" s="4">
        <v>75</v>
      </c>
      <c r="S38" s="5"/>
      <c r="T38" s="4">
        <v>0</v>
      </c>
      <c r="U38" s="5"/>
      <c r="V38" s="4">
        <v>0</v>
      </c>
      <c r="W38" s="5"/>
      <c r="X38" s="4">
        <v>0</v>
      </c>
      <c r="Y38" s="5"/>
      <c r="Z38" s="4">
        <v>0</v>
      </c>
      <c r="AA38" s="5"/>
      <c r="AB38" s="4">
        <v>0</v>
      </c>
      <c r="AC38" s="5"/>
      <c r="AD38" s="4">
        <v>0</v>
      </c>
      <c r="AE38" s="5"/>
      <c r="AF38" s="4">
        <v>0</v>
      </c>
      <c r="AG38" s="5"/>
      <c r="AH38" s="4">
        <v>0</v>
      </c>
      <c r="AI38" s="5"/>
      <c r="AJ38" s="4">
        <v>0</v>
      </c>
      <c r="AK38" s="5"/>
      <c r="AL38" s="4">
        <v>0</v>
      </c>
      <c r="AM38" s="5"/>
      <c r="AN38" s="4">
        <f t="shared" si="2"/>
        <v>75</v>
      </c>
    </row>
    <row r="39" spans="1:40" x14ac:dyDescent="0.25">
      <c r="A39" s="1"/>
      <c r="B39" s="1"/>
      <c r="C39" s="1"/>
      <c r="D39" s="1"/>
      <c r="E39" s="1" t="s">
        <v>43</v>
      </c>
      <c r="F39" s="4">
        <v>0</v>
      </c>
      <c r="G39" s="5"/>
      <c r="H39" s="4">
        <v>0</v>
      </c>
      <c r="I39" s="5"/>
      <c r="J39" s="4">
        <v>0</v>
      </c>
      <c r="K39" s="5"/>
      <c r="L39" s="4">
        <v>0</v>
      </c>
      <c r="M39" s="5"/>
      <c r="N39" s="4">
        <v>0</v>
      </c>
      <c r="O39" s="5"/>
      <c r="P39" s="4">
        <v>0</v>
      </c>
      <c r="Q39" s="5"/>
      <c r="R39" s="4">
        <v>0</v>
      </c>
      <c r="S39" s="5"/>
      <c r="T39" s="4">
        <v>0</v>
      </c>
      <c r="U39" s="5"/>
      <c r="V39" s="4">
        <v>0</v>
      </c>
      <c r="W39" s="5"/>
      <c r="X39" s="4">
        <v>0</v>
      </c>
      <c r="Y39" s="5"/>
      <c r="Z39" s="4">
        <v>0</v>
      </c>
      <c r="AA39" s="5"/>
      <c r="AB39" s="4">
        <v>0</v>
      </c>
      <c r="AC39" s="5"/>
      <c r="AD39" s="4">
        <v>0</v>
      </c>
      <c r="AE39" s="5"/>
      <c r="AF39" s="4">
        <v>0</v>
      </c>
      <c r="AG39" s="5"/>
      <c r="AH39" s="4">
        <v>0</v>
      </c>
      <c r="AI39" s="5"/>
      <c r="AJ39" s="4">
        <v>0</v>
      </c>
      <c r="AK39" s="5"/>
      <c r="AL39" s="4">
        <v>85</v>
      </c>
      <c r="AM39" s="5"/>
      <c r="AN39" s="4">
        <f t="shared" si="2"/>
        <v>85</v>
      </c>
    </row>
    <row r="40" spans="1:40" x14ac:dyDescent="0.25">
      <c r="A40" s="1"/>
      <c r="B40" s="1"/>
      <c r="C40" s="1"/>
      <c r="D40" s="1"/>
      <c r="E40" s="1" t="s">
        <v>44</v>
      </c>
      <c r="F40" s="4">
        <v>0</v>
      </c>
      <c r="G40" s="5"/>
      <c r="H40" s="4">
        <v>0</v>
      </c>
      <c r="I40" s="5"/>
      <c r="J40" s="4">
        <v>0</v>
      </c>
      <c r="K40" s="5"/>
      <c r="L40" s="4">
        <v>0</v>
      </c>
      <c r="M40" s="5"/>
      <c r="N40" s="4">
        <v>0</v>
      </c>
      <c r="O40" s="5"/>
      <c r="P40" s="4">
        <v>0</v>
      </c>
      <c r="Q40" s="5"/>
      <c r="R40" s="4">
        <v>324.38</v>
      </c>
      <c r="S40" s="5"/>
      <c r="T40" s="4">
        <v>0</v>
      </c>
      <c r="U40" s="5"/>
      <c r="V40" s="4">
        <v>0</v>
      </c>
      <c r="W40" s="5"/>
      <c r="X40" s="4">
        <v>0</v>
      </c>
      <c r="Y40" s="5"/>
      <c r="Z40" s="4">
        <v>0</v>
      </c>
      <c r="AA40" s="5"/>
      <c r="AB40" s="4">
        <v>0</v>
      </c>
      <c r="AC40" s="5"/>
      <c r="AD40" s="4">
        <v>0</v>
      </c>
      <c r="AE40" s="5"/>
      <c r="AF40" s="4">
        <v>0</v>
      </c>
      <c r="AG40" s="5"/>
      <c r="AH40" s="4">
        <v>0</v>
      </c>
      <c r="AI40" s="5"/>
      <c r="AJ40" s="4">
        <v>0</v>
      </c>
      <c r="AK40" s="5"/>
      <c r="AL40" s="4">
        <v>0</v>
      </c>
      <c r="AM40" s="5"/>
      <c r="AN40" s="4">
        <f t="shared" si="2"/>
        <v>324.38</v>
      </c>
    </row>
    <row r="41" spans="1:40" x14ac:dyDescent="0.25">
      <c r="A41" s="1"/>
      <c r="B41" s="1"/>
      <c r="C41" s="1"/>
      <c r="D41" s="1"/>
      <c r="E41" s="1" t="s">
        <v>45</v>
      </c>
      <c r="F41" s="4">
        <v>0</v>
      </c>
      <c r="G41" s="5"/>
      <c r="H41" s="4">
        <v>0</v>
      </c>
      <c r="I41" s="5"/>
      <c r="J41" s="4">
        <v>0</v>
      </c>
      <c r="K41" s="5"/>
      <c r="L41" s="4">
        <v>0</v>
      </c>
      <c r="M41" s="5"/>
      <c r="N41" s="4">
        <v>0</v>
      </c>
      <c r="O41" s="5"/>
      <c r="P41" s="4">
        <v>0</v>
      </c>
      <c r="Q41" s="5"/>
      <c r="R41" s="4">
        <v>65.069999999999993</v>
      </c>
      <c r="S41" s="5"/>
      <c r="T41" s="4">
        <v>0</v>
      </c>
      <c r="U41" s="5"/>
      <c r="V41" s="4">
        <v>0</v>
      </c>
      <c r="W41" s="5"/>
      <c r="X41" s="4">
        <v>0</v>
      </c>
      <c r="Y41" s="5"/>
      <c r="Z41" s="4">
        <v>0</v>
      </c>
      <c r="AA41" s="5"/>
      <c r="AB41" s="4">
        <v>0</v>
      </c>
      <c r="AC41" s="5"/>
      <c r="AD41" s="4">
        <v>0</v>
      </c>
      <c r="AE41" s="5"/>
      <c r="AF41" s="4">
        <v>0</v>
      </c>
      <c r="AG41" s="5"/>
      <c r="AH41" s="4">
        <v>0</v>
      </c>
      <c r="AI41" s="5"/>
      <c r="AJ41" s="4">
        <v>0</v>
      </c>
      <c r="AK41" s="5"/>
      <c r="AL41" s="4">
        <v>232.26</v>
      </c>
      <c r="AM41" s="5"/>
      <c r="AN41" s="4">
        <f t="shared" si="2"/>
        <v>297.33</v>
      </c>
    </row>
    <row r="42" spans="1:40" x14ac:dyDescent="0.25">
      <c r="A42" s="1"/>
      <c r="B42" s="1"/>
      <c r="C42" s="1"/>
      <c r="D42" s="1"/>
      <c r="E42" s="1" t="s">
        <v>46</v>
      </c>
      <c r="F42" s="4">
        <v>0</v>
      </c>
      <c r="G42" s="5"/>
      <c r="H42" s="4">
        <v>0</v>
      </c>
      <c r="I42" s="5"/>
      <c r="J42" s="4">
        <v>0</v>
      </c>
      <c r="K42" s="5"/>
      <c r="L42" s="4">
        <v>0</v>
      </c>
      <c r="M42" s="5"/>
      <c r="N42" s="4">
        <v>0</v>
      </c>
      <c r="O42" s="5"/>
      <c r="P42" s="4">
        <v>0</v>
      </c>
      <c r="Q42" s="5"/>
      <c r="R42" s="4">
        <v>178.73</v>
      </c>
      <c r="S42" s="5"/>
      <c r="T42" s="4">
        <v>0</v>
      </c>
      <c r="U42" s="5"/>
      <c r="V42" s="4">
        <v>0</v>
      </c>
      <c r="W42" s="5"/>
      <c r="X42" s="4">
        <v>0</v>
      </c>
      <c r="Y42" s="5"/>
      <c r="Z42" s="4">
        <v>0</v>
      </c>
      <c r="AA42" s="5"/>
      <c r="AB42" s="4">
        <v>0</v>
      </c>
      <c r="AC42" s="5"/>
      <c r="AD42" s="4">
        <v>0</v>
      </c>
      <c r="AE42" s="5"/>
      <c r="AF42" s="4">
        <v>0</v>
      </c>
      <c r="AG42" s="5"/>
      <c r="AH42" s="4">
        <v>0</v>
      </c>
      <c r="AI42" s="5"/>
      <c r="AJ42" s="4">
        <v>0</v>
      </c>
      <c r="AK42" s="5"/>
      <c r="AL42" s="4">
        <v>0</v>
      </c>
      <c r="AM42" s="5"/>
      <c r="AN42" s="4">
        <f t="shared" si="2"/>
        <v>178.73</v>
      </c>
    </row>
    <row r="43" spans="1:40" x14ac:dyDescent="0.25">
      <c r="A43" s="1"/>
      <c r="B43" s="1"/>
      <c r="C43" s="1"/>
      <c r="D43" s="1"/>
      <c r="E43" s="1" t="s">
        <v>47</v>
      </c>
      <c r="F43" s="4">
        <v>0</v>
      </c>
      <c r="G43" s="5"/>
      <c r="H43" s="4">
        <v>0</v>
      </c>
      <c r="I43" s="5"/>
      <c r="J43" s="4">
        <v>0</v>
      </c>
      <c r="K43" s="5"/>
      <c r="L43" s="4">
        <v>0</v>
      </c>
      <c r="M43" s="5"/>
      <c r="N43" s="4">
        <v>0</v>
      </c>
      <c r="O43" s="5"/>
      <c r="P43" s="4">
        <v>0</v>
      </c>
      <c r="Q43" s="5"/>
      <c r="R43" s="4">
        <v>598.12</v>
      </c>
      <c r="S43" s="5"/>
      <c r="T43" s="4">
        <v>0</v>
      </c>
      <c r="U43" s="5"/>
      <c r="V43" s="4">
        <v>0</v>
      </c>
      <c r="W43" s="5"/>
      <c r="X43" s="4">
        <v>0</v>
      </c>
      <c r="Y43" s="5"/>
      <c r="Z43" s="4">
        <v>0</v>
      </c>
      <c r="AA43" s="5"/>
      <c r="AB43" s="4">
        <v>0</v>
      </c>
      <c r="AC43" s="5"/>
      <c r="AD43" s="4">
        <v>0</v>
      </c>
      <c r="AE43" s="5"/>
      <c r="AF43" s="4">
        <v>0</v>
      </c>
      <c r="AG43" s="5"/>
      <c r="AH43" s="4">
        <v>0</v>
      </c>
      <c r="AI43" s="5"/>
      <c r="AJ43" s="4">
        <v>0</v>
      </c>
      <c r="AK43" s="5"/>
      <c r="AL43" s="4">
        <v>0</v>
      </c>
      <c r="AM43" s="5"/>
      <c r="AN43" s="4">
        <f t="shared" si="2"/>
        <v>598.12</v>
      </c>
    </row>
    <row r="44" spans="1:40" ht="15.75" thickBot="1" x14ac:dyDescent="0.3">
      <c r="A44" s="1"/>
      <c r="B44" s="1"/>
      <c r="C44" s="1"/>
      <c r="D44" s="1"/>
      <c r="E44" s="1" t="s">
        <v>48</v>
      </c>
      <c r="F44" s="6">
        <v>0</v>
      </c>
      <c r="G44" s="5"/>
      <c r="H44" s="6">
        <v>0</v>
      </c>
      <c r="I44" s="5"/>
      <c r="J44" s="6">
        <v>0</v>
      </c>
      <c r="K44" s="5"/>
      <c r="L44" s="6">
        <v>0</v>
      </c>
      <c r="M44" s="5"/>
      <c r="N44" s="6">
        <v>0</v>
      </c>
      <c r="O44" s="5"/>
      <c r="P44" s="6">
        <v>0</v>
      </c>
      <c r="Q44" s="5"/>
      <c r="R44" s="6">
        <v>0</v>
      </c>
      <c r="S44" s="5"/>
      <c r="T44" s="6">
        <v>0</v>
      </c>
      <c r="U44" s="5"/>
      <c r="V44" s="6">
        <v>0</v>
      </c>
      <c r="W44" s="5"/>
      <c r="X44" s="6">
        <v>0</v>
      </c>
      <c r="Y44" s="5"/>
      <c r="Z44" s="6">
        <v>0</v>
      </c>
      <c r="AA44" s="5"/>
      <c r="AB44" s="6">
        <v>0</v>
      </c>
      <c r="AC44" s="5"/>
      <c r="AD44" s="6">
        <v>0</v>
      </c>
      <c r="AE44" s="5"/>
      <c r="AF44" s="6">
        <v>0</v>
      </c>
      <c r="AG44" s="5"/>
      <c r="AH44" s="6">
        <v>0</v>
      </c>
      <c r="AI44" s="5"/>
      <c r="AJ44" s="6">
        <v>0</v>
      </c>
      <c r="AK44" s="5"/>
      <c r="AL44" s="6">
        <v>125</v>
      </c>
      <c r="AM44" s="5"/>
      <c r="AN44" s="6">
        <f t="shared" si="2"/>
        <v>125</v>
      </c>
    </row>
    <row r="45" spans="1:40" x14ac:dyDescent="0.25">
      <c r="A45" s="1"/>
      <c r="B45" s="1"/>
      <c r="C45" s="1"/>
      <c r="D45" s="1" t="s">
        <v>51</v>
      </c>
      <c r="E45" s="1"/>
      <c r="F45" s="4">
        <f>ROUND(SUM(F36:F44),5)</f>
        <v>0</v>
      </c>
      <c r="G45" s="5"/>
      <c r="H45" s="4">
        <f>ROUND(SUM(H36:H44),5)</f>
        <v>0</v>
      </c>
      <c r="I45" s="5"/>
      <c r="J45" s="4">
        <f>ROUND(SUM(J36:J44),5)</f>
        <v>0</v>
      </c>
      <c r="K45" s="5"/>
      <c r="L45" s="4">
        <f>ROUND(SUM(L36:L44),5)</f>
        <v>0</v>
      </c>
      <c r="M45" s="5"/>
      <c r="N45" s="4">
        <f>ROUND(SUM(N36:N44),5)</f>
        <v>0</v>
      </c>
      <c r="O45" s="5"/>
      <c r="P45" s="4">
        <f>ROUND(SUM(P36:P44),5)</f>
        <v>0</v>
      </c>
      <c r="Q45" s="5"/>
      <c r="R45" s="4">
        <f>ROUND(SUM(R36:R44),5)</f>
        <v>1241.3</v>
      </c>
      <c r="S45" s="5"/>
      <c r="T45" s="4">
        <f>ROUND(SUM(T36:T44),5)</f>
        <v>0</v>
      </c>
      <c r="U45" s="5"/>
      <c r="V45" s="4">
        <f>ROUND(SUM(V36:V44),5)</f>
        <v>0</v>
      </c>
      <c r="W45" s="5"/>
      <c r="X45" s="4">
        <f>ROUND(SUM(X36:X44),5)</f>
        <v>0</v>
      </c>
      <c r="Y45" s="5"/>
      <c r="Z45" s="4">
        <f>ROUND(SUM(Z36:Z44),5)</f>
        <v>0</v>
      </c>
      <c r="AA45" s="5"/>
      <c r="AB45" s="4">
        <f>ROUND(SUM(AB36:AB44),5)</f>
        <v>0</v>
      </c>
      <c r="AC45" s="5"/>
      <c r="AD45" s="4">
        <f>ROUND(SUM(AD36:AD44),5)</f>
        <v>0</v>
      </c>
      <c r="AE45" s="5"/>
      <c r="AF45" s="4">
        <f>ROUND(SUM(AF36:AF44),5)</f>
        <v>0</v>
      </c>
      <c r="AG45" s="5"/>
      <c r="AH45" s="4">
        <f>ROUND(SUM(AH36:AH44),5)</f>
        <v>0</v>
      </c>
      <c r="AI45" s="5"/>
      <c r="AJ45" s="4">
        <f>ROUND(SUM(AJ36:AJ44),5)</f>
        <v>0</v>
      </c>
      <c r="AK45" s="5"/>
      <c r="AL45" s="4">
        <f>ROUND(SUM(AL36:AL44),5)</f>
        <v>579.84</v>
      </c>
      <c r="AM45" s="5"/>
      <c r="AN45" s="4">
        <f t="shared" si="2"/>
        <v>1821.14</v>
      </c>
    </row>
    <row r="46" spans="1:40" x14ac:dyDescent="0.25">
      <c r="A46" s="1"/>
      <c r="B46" s="1"/>
      <c r="C46" s="1"/>
      <c r="D46" s="1" t="s">
        <v>52</v>
      </c>
      <c r="E46" s="1"/>
      <c r="F46" s="4"/>
      <c r="G46" s="5"/>
      <c r="H46" s="4"/>
      <c r="I46" s="5"/>
      <c r="J46" s="4"/>
      <c r="K46" s="5"/>
      <c r="L46" s="4"/>
      <c r="M46" s="5"/>
      <c r="N46" s="4"/>
      <c r="O46" s="5"/>
      <c r="P46" s="4"/>
      <c r="Q46" s="5"/>
      <c r="R46" s="4"/>
      <c r="S46" s="5"/>
      <c r="T46" s="4"/>
      <c r="U46" s="5"/>
      <c r="V46" s="4"/>
      <c r="W46" s="5"/>
      <c r="X46" s="4"/>
      <c r="Y46" s="5"/>
      <c r="Z46" s="4"/>
      <c r="AA46" s="5"/>
      <c r="AB46" s="4"/>
      <c r="AC46" s="5"/>
      <c r="AD46" s="4"/>
      <c r="AE46" s="5"/>
      <c r="AF46" s="4"/>
      <c r="AG46" s="5"/>
      <c r="AH46" s="4"/>
      <c r="AI46" s="5"/>
      <c r="AJ46" s="4"/>
      <c r="AK46" s="5"/>
      <c r="AL46" s="4"/>
      <c r="AM46" s="5"/>
      <c r="AN46" s="4"/>
    </row>
    <row r="47" spans="1:40" ht="15.75" thickBot="1" x14ac:dyDescent="0.3">
      <c r="A47" s="1"/>
      <c r="B47" s="1"/>
      <c r="C47" s="1"/>
      <c r="D47" s="1"/>
      <c r="E47" s="1" t="s">
        <v>54</v>
      </c>
      <c r="F47" s="6">
        <v>0</v>
      </c>
      <c r="G47" s="5"/>
      <c r="H47" s="6">
        <v>0</v>
      </c>
      <c r="I47" s="5"/>
      <c r="J47" s="6">
        <v>0</v>
      </c>
      <c r="K47" s="5"/>
      <c r="L47" s="6">
        <v>0</v>
      </c>
      <c r="M47" s="5"/>
      <c r="N47" s="6">
        <v>0</v>
      </c>
      <c r="O47" s="5"/>
      <c r="P47" s="6">
        <v>0</v>
      </c>
      <c r="Q47" s="5"/>
      <c r="R47" s="6">
        <v>0</v>
      </c>
      <c r="S47" s="5"/>
      <c r="T47" s="6">
        <v>0</v>
      </c>
      <c r="U47" s="5"/>
      <c r="V47" s="6">
        <v>0</v>
      </c>
      <c r="W47" s="5"/>
      <c r="X47" s="6">
        <v>0</v>
      </c>
      <c r="Y47" s="5"/>
      <c r="Z47" s="6">
        <v>0</v>
      </c>
      <c r="AA47" s="5"/>
      <c r="AB47" s="6">
        <v>0</v>
      </c>
      <c r="AC47" s="5"/>
      <c r="AD47" s="6">
        <v>0</v>
      </c>
      <c r="AE47" s="5"/>
      <c r="AF47" s="6">
        <v>0</v>
      </c>
      <c r="AG47" s="5"/>
      <c r="AH47" s="6">
        <v>0</v>
      </c>
      <c r="AI47" s="5"/>
      <c r="AJ47" s="6">
        <v>0</v>
      </c>
      <c r="AK47" s="5"/>
      <c r="AL47" s="6">
        <v>318.24</v>
      </c>
      <c r="AM47" s="5"/>
      <c r="AN47" s="6">
        <f>ROUND(SUM(F47:AL47),5)</f>
        <v>318.24</v>
      </c>
    </row>
    <row r="48" spans="1:40" x14ac:dyDescent="0.25">
      <c r="A48" s="1"/>
      <c r="B48" s="1"/>
      <c r="C48" s="1"/>
      <c r="D48" s="1" t="s">
        <v>55</v>
      </c>
      <c r="E48" s="1"/>
      <c r="F48" s="4">
        <f>ROUND(SUM(F46:F47),5)</f>
        <v>0</v>
      </c>
      <c r="G48" s="5"/>
      <c r="H48" s="4">
        <f>ROUND(SUM(H46:H47),5)</f>
        <v>0</v>
      </c>
      <c r="I48" s="5"/>
      <c r="J48" s="4">
        <f>ROUND(SUM(J46:J47),5)</f>
        <v>0</v>
      </c>
      <c r="K48" s="5"/>
      <c r="L48" s="4">
        <f>ROUND(SUM(L46:L47),5)</f>
        <v>0</v>
      </c>
      <c r="M48" s="5"/>
      <c r="N48" s="4">
        <f>ROUND(SUM(N46:N47),5)</f>
        <v>0</v>
      </c>
      <c r="O48" s="5"/>
      <c r="P48" s="4">
        <f>ROUND(SUM(P46:P47),5)</f>
        <v>0</v>
      </c>
      <c r="Q48" s="5"/>
      <c r="R48" s="4">
        <f>ROUND(SUM(R46:R47),5)</f>
        <v>0</v>
      </c>
      <c r="S48" s="5"/>
      <c r="T48" s="4">
        <f>ROUND(SUM(T46:T47),5)</f>
        <v>0</v>
      </c>
      <c r="U48" s="5"/>
      <c r="V48" s="4">
        <f>ROUND(SUM(V46:V47),5)</f>
        <v>0</v>
      </c>
      <c r="W48" s="5"/>
      <c r="X48" s="4">
        <f>ROUND(SUM(X46:X47),5)</f>
        <v>0</v>
      </c>
      <c r="Y48" s="5"/>
      <c r="Z48" s="4">
        <f>ROUND(SUM(Z46:Z47),5)</f>
        <v>0</v>
      </c>
      <c r="AA48" s="5"/>
      <c r="AB48" s="4">
        <f>ROUND(SUM(AB46:AB47),5)</f>
        <v>0</v>
      </c>
      <c r="AC48" s="5"/>
      <c r="AD48" s="4">
        <f>ROUND(SUM(AD46:AD47),5)</f>
        <v>0</v>
      </c>
      <c r="AE48" s="5"/>
      <c r="AF48" s="4">
        <f>ROUND(SUM(AF46:AF47),5)</f>
        <v>0</v>
      </c>
      <c r="AG48" s="5"/>
      <c r="AH48" s="4">
        <f>ROUND(SUM(AH46:AH47),5)</f>
        <v>0</v>
      </c>
      <c r="AI48" s="5"/>
      <c r="AJ48" s="4">
        <f>ROUND(SUM(AJ46:AJ47),5)</f>
        <v>0</v>
      </c>
      <c r="AK48" s="5"/>
      <c r="AL48" s="4">
        <f>ROUND(SUM(AL46:AL47),5)</f>
        <v>318.24</v>
      </c>
      <c r="AM48" s="5"/>
      <c r="AN48" s="4">
        <f>ROUND(SUM(F48:AL48),5)</f>
        <v>318.24</v>
      </c>
    </row>
    <row r="49" spans="1:40" x14ac:dyDescent="0.25">
      <c r="A49" s="1"/>
      <c r="B49" s="1"/>
      <c r="C49" s="1"/>
      <c r="D49" s="1" t="s">
        <v>56</v>
      </c>
      <c r="E49" s="1"/>
      <c r="F49" s="4"/>
      <c r="G49" s="5"/>
      <c r="H49" s="4"/>
      <c r="I49" s="5"/>
      <c r="J49" s="4"/>
      <c r="K49" s="5"/>
      <c r="L49" s="4"/>
      <c r="M49" s="5"/>
      <c r="N49" s="4"/>
      <c r="O49" s="5"/>
      <c r="P49" s="4"/>
      <c r="Q49" s="5"/>
      <c r="R49" s="4"/>
      <c r="S49" s="5"/>
      <c r="T49" s="4"/>
      <c r="U49" s="5"/>
      <c r="V49" s="4"/>
      <c r="W49" s="5"/>
      <c r="X49" s="4"/>
      <c r="Y49" s="5"/>
      <c r="Z49" s="4"/>
      <c r="AA49" s="5"/>
      <c r="AB49" s="4"/>
      <c r="AC49" s="5"/>
      <c r="AD49" s="4"/>
      <c r="AE49" s="5"/>
      <c r="AF49" s="4"/>
      <c r="AG49" s="5"/>
      <c r="AH49" s="4"/>
      <c r="AI49" s="5"/>
      <c r="AJ49" s="4"/>
      <c r="AK49" s="5"/>
      <c r="AL49" s="4"/>
      <c r="AM49" s="5"/>
      <c r="AN49" s="4"/>
    </row>
    <row r="50" spans="1:40" x14ac:dyDescent="0.25">
      <c r="A50" s="1"/>
      <c r="B50" s="1"/>
      <c r="C50" s="1"/>
      <c r="D50" s="1"/>
      <c r="E50" s="1" t="s">
        <v>57</v>
      </c>
      <c r="F50" s="4">
        <v>0</v>
      </c>
      <c r="G50" s="5"/>
      <c r="H50" s="4">
        <v>0</v>
      </c>
      <c r="I50" s="5"/>
      <c r="J50" s="4">
        <v>0</v>
      </c>
      <c r="K50" s="5"/>
      <c r="L50" s="4">
        <v>0</v>
      </c>
      <c r="M50" s="5"/>
      <c r="N50" s="4">
        <v>0</v>
      </c>
      <c r="O50" s="5"/>
      <c r="P50" s="4">
        <v>0</v>
      </c>
      <c r="Q50" s="5"/>
      <c r="R50" s="4">
        <v>32500.01</v>
      </c>
      <c r="S50" s="5"/>
      <c r="T50" s="4">
        <v>0</v>
      </c>
      <c r="U50" s="5"/>
      <c r="V50" s="4">
        <v>0</v>
      </c>
      <c r="W50" s="5"/>
      <c r="X50" s="4">
        <v>0</v>
      </c>
      <c r="Y50" s="5"/>
      <c r="Z50" s="4">
        <v>0</v>
      </c>
      <c r="AA50" s="5"/>
      <c r="AB50" s="4">
        <v>0</v>
      </c>
      <c r="AC50" s="5"/>
      <c r="AD50" s="4">
        <v>0</v>
      </c>
      <c r="AE50" s="5"/>
      <c r="AF50" s="4">
        <v>0</v>
      </c>
      <c r="AG50" s="5"/>
      <c r="AH50" s="4">
        <v>0</v>
      </c>
      <c r="AI50" s="5"/>
      <c r="AJ50" s="4">
        <v>0</v>
      </c>
      <c r="AK50" s="5"/>
      <c r="AL50" s="4">
        <v>0</v>
      </c>
      <c r="AM50" s="5"/>
      <c r="AN50" s="4">
        <f t="shared" ref="AN50:AN55" si="3">ROUND(SUM(F50:AL50),5)</f>
        <v>32500.01</v>
      </c>
    </row>
    <row r="51" spans="1:40" x14ac:dyDescent="0.25">
      <c r="A51" s="1"/>
      <c r="B51" s="1"/>
      <c r="C51" s="1"/>
      <c r="D51" s="1"/>
      <c r="E51" s="1" t="s">
        <v>59</v>
      </c>
      <c r="F51" s="4">
        <v>2310</v>
      </c>
      <c r="G51" s="5"/>
      <c r="H51" s="4">
        <v>0</v>
      </c>
      <c r="I51" s="5"/>
      <c r="J51" s="4">
        <v>0</v>
      </c>
      <c r="K51" s="5"/>
      <c r="L51" s="4">
        <v>0</v>
      </c>
      <c r="M51" s="5"/>
      <c r="N51" s="4">
        <v>0</v>
      </c>
      <c r="O51" s="5"/>
      <c r="P51" s="4">
        <v>708.75</v>
      </c>
      <c r="Q51" s="5"/>
      <c r="R51" s="4">
        <v>0</v>
      </c>
      <c r="S51" s="5"/>
      <c r="T51" s="4">
        <v>0</v>
      </c>
      <c r="U51" s="5"/>
      <c r="V51" s="4">
        <v>3302.25</v>
      </c>
      <c r="W51" s="5"/>
      <c r="X51" s="4">
        <v>0</v>
      </c>
      <c r="Y51" s="5"/>
      <c r="Z51" s="4">
        <v>0</v>
      </c>
      <c r="AA51" s="5"/>
      <c r="AB51" s="4">
        <v>0</v>
      </c>
      <c r="AC51" s="5"/>
      <c r="AD51" s="4">
        <v>0</v>
      </c>
      <c r="AE51" s="5"/>
      <c r="AF51" s="4">
        <v>0</v>
      </c>
      <c r="AG51" s="5"/>
      <c r="AH51" s="4">
        <v>0</v>
      </c>
      <c r="AI51" s="5"/>
      <c r="AJ51" s="4">
        <v>0</v>
      </c>
      <c r="AK51" s="5"/>
      <c r="AL51" s="4">
        <v>997.5</v>
      </c>
      <c r="AM51" s="5"/>
      <c r="AN51" s="4">
        <f t="shared" si="3"/>
        <v>7318.5</v>
      </c>
    </row>
    <row r="52" spans="1:40" x14ac:dyDescent="0.25">
      <c r="A52" s="1"/>
      <c r="B52" s="1"/>
      <c r="C52" s="1"/>
      <c r="D52" s="1"/>
      <c r="E52" s="1" t="s">
        <v>60</v>
      </c>
      <c r="F52" s="4">
        <v>0</v>
      </c>
      <c r="G52" s="5"/>
      <c r="H52" s="4">
        <v>0</v>
      </c>
      <c r="I52" s="5"/>
      <c r="J52" s="4">
        <v>0</v>
      </c>
      <c r="K52" s="5"/>
      <c r="L52" s="4">
        <v>0</v>
      </c>
      <c r="M52" s="5"/>
      <c r="N52" s="4">
        <v>0</v>
      </c>
      <c r="O52" s="5"/>
      <c r="P52" s="4">
        <v>0</v>
      </c>
      <c r="Q52" s="5"/>
      <c r="R52" s="4">
        <v>1500</v>
      </c>
      <c r="S52" s="5"/>
      <c r="T52" s="4">
        <v>0</v>
      </c>
      <c r="U52" s="5"/>
      <c r="V52" s="4">
        <v>0</v>
      </c>
      <c r="W52" s="5"/>
      <c r="X52" s="4">
        <v>0</v>
      </c>
      <c r="Y52" s="5"/>
      <c r="Z52" s="4">
        <v>0</v>
      </c>
      <c r="AA52" s="5"/>
      <c r="AB52" s="4">
        <v>0</v>
      </c>
      <c r="AC52" s="5"/>
      <c r="AD52" s="4">
        <v>0</v>
      </c>
      <c r="AE52" s="5"/>
      <c r="AF52" s="4">
        <v>0</v>
      </c>
      <c r="AG52" s="5"/>
      <c r="AH52" s="4">
        <v>0</v>
      </c>
      <c r="AI52" s="5"/>
      <c r="AJ52" s="4">
        <v>0</v>
      </c>
      <c r="AK52" s="5"/>
      <c r="AL52" s="4">
        <v>0</v>
      </c>
      <c r="AM52" s="5"/>
      <c r="AN52" s="4">
        <f t="shared" si="3"/>
        <v>1500</v>
      </c>
    </row>
    <row r="53" spans="1:40" x14ac:dyDescent="0.25">
      <c r="A53" s="1"/>
      <c r="B53" s="1"/>
      <c r="C53" s="1"/>
      <c r="D53" s="1"/>
      <c r="E53" s="1" t="s">
        <v>61</v>
      </c>
      <c r="F53" s="4">
        <v>176.72</v>
      </c>
      <c r="G53" s="5"/>
      <c r="H53" s="4">
        <v>0</v>
      </c>
      <c r="I53" s="5"/>
      <c r="J53" s="4">
        <v>0</v>
      </c>
      <c r="K53" s="5"/>
      <c r="L53" s="4">
        <v>0</v>
      </c>
      <c r="M53" s="5"/>
      <c r="N53" s="4">
        <v>0</v>
      </c>
      <c r="O53" s="5"/>
      <c r="P53" s="4">
        <v>54.21</v>
      </c>
      <c r="Q53" s="5"/>
      <c r="R53" s="4">
        <v>2601.02</v>
      </c>
      <c r="S53" s="5"/>
      <c r="T53" s="4">
        <v>0</v>
      </c>
      <c r="U53" s="5"/>
      <c r="V53" s="4">
        <v>252.64</v>
      </c>
      <c r="W53" s="5"/>
      <c r="X53" s="4">
        <v>0</v>
      </c>
      <c r="Y53" s="5"/>
      <c r="Z53" s="4">
        <v>0</v>
      </c>
      <c r="AA53" s="5"/>
      <c r="AB53" s="4">
        <v>0</v>
      </c>
      <c r="AC53" s="5"/>
      <c r="AD53" s="4">
        <v>0</v>
      </c>
      <c r="AE53" s="5"/>
      <c r="AF53" s="4">
        <v>0</v>
      </c>
      <c r="AG53" s="5"/>
      <c r="AH53" s="4">
        <v>0</v>
      </c>
      <c r="AI53" s="5"/>
      <c r="AJ53" s="4">
        <v>0</v>
      </c>
      <c r="AK53" s="5"/>
      <c r="AL53" s="4">
        <v>76.31</v>
      </c>
      <c r="AM53" s="5"/>
      <c r="AN53" s="4">
        <f t="shared" si="3"/>
        <v>3160.9</v>
      </c>
    </row>
    <row r="54" spans="1:40" ht="15.75" thickBot="1" x14ac:dyDescent="0.3">
      <c r="A54" s="1"/>
      <c r="B54" s="1"/>
      <c r="C54" s="1"/>
      <c r="D54" s="1"/>
      <c r="E54" s="1" t="s">
        <v>62</v>
      </c>
      <c r="F54" s="6">
        <v>0</v>
      </c>
      <c r="G54" s="5"/>
      <c r="H54" s="6">
        <v>0</v>
      </c>
      <c r="I54" s="5"/>
      <c r="J54" s="6">
        <v>0</v>
      </c>
      <c r="K54" s="5"/>
      <c r="L54" s="6">
        <v>0</v>
      </c>
      <c r="M54" s="5"/>
      <c r="N54" s="6">
        <v>0</v>
      </c>
      <c r="O54" s="5"/>
      <c r="P54" s="6">
        <v>0</v>
      </c>
      <c r="Q54" s="5"/>
      <c r="R54" s="6">
        <v>600</v>
      </c>
      <c r="S54" s="5"/>
      <c r="T54" s="6">
        <v>0</v>
      </c>
      <c r="U54" s="5"/>
      <c r="V54" s="6">
        <v>0</v>
      </c>
      <c r="W54" s="5"/>
      <c r="X54" s="6">
        <v>0</v>
      </c>
      <c r="Y54" s="5"/>
      <c r="Z54" s="6">
        <v>0</v>
      </c>
      <c r="AA54" s="5"/>
      <c r="AB54" s="6">
        <v>0</v>
      </c>
      <c r="AC54" s="5"/>
      <c r="AD54" s="6">
        <v>0</v>
      </c>
      <c r="AE54" s="5"/>
      <c r="AF54" s="6">
        <v>0</v>
      </c>
      <c r="AG54" s="5"/>
      <c r="AH54" s="6">
        <v>0</v>
      </c>
      <c r="AI54" s="5"/>
      <c r="AJ54" s="6">
        <v>0</v>
      </c>
      <c r="AK54" s="5"/>
      <c r="AL54" s="6">
        <v>0</v>
      </c>
      <c r="AM54" s="5"/>
      <c r="AN54" s="6">
        <f t="shared" si="3"/>
        <v>600</v>
      </c>
    </row>
    <row r="55" spans="1:40" x14ac:dyDescent="0.25">
      <c r="A55" s="1"/>
      <c r="B55" s="1"/>
      <c r="C55" s="1"/>
      <c r="D55" s="1" t="s">
        <v>63</v>
      </c>
      <c r="E55" s="1"/>
      <c r="F55" s="4">
        <f>ROUND(SUM(F49:F54),5)</f>
        <v>2486.7199999999998</v>
      </c>
      <c r="G55" s="5"/>
      <c r="H55" s="4">
        <f>ROUND(SUM(H49:H54),5)</f>
        <v>0</v>
      </c>
      <c r="I55" s="5"/>
      <c r="J55" s="4">
        <f>ROUND(SUM(J49:J54),5)</f>
        <v>0</v>
      </c>
      <c r="K55" s="5"/>
      <c r="L55" s="4">
        <f>ROUND(SUM(L49:L54),5)</f>
        <v>0</v>
      </c>
      <c r="M55" s="5"/>
      <c r="N55" s="4">
        <f>ROUND(SUM(N49:N54),5)</f>
        <v>0</v>
      </c>
      <c r="O55" s="5"/>
      <c r="P55" s="4">
        <f>ROUND(SUM(P49:P54),5)</f>
        <v>762.96</v>
      </c>
      <c r="Q55" s="5"/>
      <c r="R55" s="4">
        <f>ROUND(SUM(R49:R54),5)</f>
        <v>37201.03</v>
      </c>
      <c r="S55" s="5"/>
      <c r="T55" s="4">
        <f>ROUND(SUM(T49:T54),5)</f>
        <v>0</v>
      </c>
      <c r="U55" s="5"/>
      <c r="V55" s="4">
        <f>ROUND(SUM(V49:V54),5)</f>
        <v>3554.89</v>
      </c>
      <c r="W55" s="5"/>
      <c r="X55" s="4">
        <f>ROUND(SUM(X49:X54),5)</f>
        <v>0</v>
      </c>
      <c r="Y55" s="5"/>
      <c r="Z55" s="4">
        <f>ROUND(SUM(Z49:Z54),5)</f>
        <v>0</v>
      </c>
      <c r="AA55" s="5"/>
      <c r="AB55" s="4">
        <f>ROUND(SUM(AB49:AB54),5)</f>
        <v>0</v>
      </c>
      <c r="AC55" s="5"/>
      <c r="AD55" s="4">
        <f>ROUND(SUM(AD49:AD54),5)</f>
        <v>0</v>
      </c>
      <c r="AE55" s="5"/>
      <c r="AF55" s="4">
        <f>ROUND(SUM(AF49:AF54),5)</f>
        <v>0</v>
      </c>
      <c r="AG55" s="5"/>
      <c r="AH55" s="4">
        <f>ROUND(SUM(AH49:AH54),5)</f>
        <v>0</v>
      </c>
      <c r="AI55" s="5"/>
      <c r="AJ55" s="4">
        <f>ROUND(SUM(AJ49:AJ54),5)</f>
        <v>0</v>
      </c>
      <c r="AK55" s="5"/>
      <c r="AL55" s="4">
        <f>ROUND(SUM(AL49:AL54),5)</f>
        <v>1073.81</v>
      </c>
      <c r="AM55" s="5"/>
      <c r="AN55" s="4">
        <f t="shared" si="3"/>
        <v>45079.41</v>
      </c>
    </row>
    <row r="56" spans="1:40" x14ac:dyDescent="0.25">
      <c r="A56" s="1"/>
      <c r="B56" s="1"/>
      <c r="C56" s="1"/>
      <c r="D56" s="1" t="s">
        <v>64</v>
      </c>
      <c r="E56" s="1"/>
      <c r="F56" s="4"/>
      <c r="G56" s="5"/>
      <c r="H56" s="4"/>
      <c r="I56" s="5"/>
      <c r="J56" s="4"/>
      <c r="K56" s="5"/>
      <c r="L56" s="4"/>
      <c r="M56" s="5"/>
      <c r="N56" s="4"/>
      <c r="O56" s="5"/>
      <c r="P56" s="4"/>
      <c r="Q56" s="5"/>
      <c r="R56" s="4"/>
      <c r="S56" s="5"/>
      <c r="T56" s="4"/>
      <c r="U56" s="5"/>
      <c r="V56" s="4"/>
      <c r="W56" s="5"/>
      <c r="X56" s="4"/>
      <c r="Y56" s="5"/>
      <c r="Z56" s="4"/>
      <c r="AA56" s="5"/>
      <c r="AB56" s="4"/>
      <c r="AC56" s="5"/>
      <c r="AD56" s="4"/>
      <c r="AE56" s="5"/>
      <c r="AF56" s="4"/>
      <c r="AG56" s="5"/>
      <c r="AH56" s="4"/>
      <c r="AI56" s="5"/>
      <c r="AJ56" s="4"/>
      <c r="AK56" s="5"/>
      <c r="AL56" s="4"/>
      <c r="AM56" s="5"/>
      <c r="AN56" s="4"/>
    </row>
    <row r="57" spans="1:40" x14ac:dyDescent="0.25">
      <c r="A57" s="1"/>
      <c r="B57" s="1"/>
      <c r="C57" s="1"/>
      <c r="D57" s="1"/>
      <c r="E57" s="1" t="s">
        <v>65</v>
      </c>
      <c r="F57" s="4">
        <v>0</v>
      </c>
      <c r="G57" s="5"/>
      <c r="H57" s="4">
        <v>0</v>
      </c>
      <c r="I57" s="5"/>
      <c r="J57" s="4">
        <v>0</v>
      </c>
      <c r="K57" s="5"/>
      <c r="L57" s="4">
        <v>0</v>
      </c>
      <c r="M57" s="5"/>
      <c r="N57" s="4">
        <v>0</v>
      </c>
      <c r="O57" s="5"/>
      <c r="P57" s="4">
        <v>0</v>
      </c>
      <c r="Q57" s="5"/>
      <c r="R57" s="4">
        <v>0</v>
      </c>
      <c r="S57" s="5"/>
      <c r="T57" s="4">
        <v>0</v>
      </c>
      <c r="U57" s="5"/>
      <c r="V57" s="4">
        <v>0</v>
      </c>
      <c r="W57" s="5"/>
      <c r="X57" s="4">
        <v>0</v>
      </c>
      <c r="Y57" s="5"/>
      <c r="Z57" s="4">
        <v>0</v>
      </c>
      <c r="AA57" s="5"/>
      <c r="AB57" s="4">
        <v>0</v>
      </c>
      <c r="AC57" s="5"/>
      <c r="AD57" s="4">
        <v>0</v>
      </c>
      <c r="AE57" s="5"/>
      <c r="AF57" s="4">
        <v>0</v>
      </c>
      <c r="AG57" s="5"/>
      <c r="AH57" s="4">
        <v>75</v>
      </c>
      <c r="AI57" s="5"/>
      <c r="AJ57" s="4">
        <v>0</v>
      </c>
      <c r="AK57" s="5"/>
      <c r="AL57" s="4">
        <v>0</v>
      </c>
      <c r="AM57" s="5"/>
      <c r="AN57" s="4">
        <f t="shared" ref="AN57:AN63" si="4">ROUND(SUM(F57:AL57),5)</f>
        <v>75</v>
      </c>
    </row>
    <row r="58" spans="1:40" x14ac:dyDescent="0.25">
      <c r="A58" s="1"/>
      <c r="B58" s="1"/>
      <c r="C58" s="1"/>
      <c r="D58" s="1"/>
      <c r="E58" s="1" t="s">
        <v>66</v>
      </c>
      <c r="F58" s="4">
        <v>0</v>
      </c>
      <c r="G58" s="5"/>
      <c r="H58" s="4">
        <v>0</v>
      </c>
      <c r="I58" s="5"/>
      <c r="J58" s="4">
        <v>0</v>
      </c>
      <c r="K58" s="5"/>
      <c r="L58" s="4">
        <v>0</v>
      </c>
      <c r="M58" s="5"/>
      <c r="N58" s="4">
        <v>0</v>
      </c>
      <c r="O58" s="5"/>
      <c r="P58" s="4">
        <v>0</v>
      </c>
      <c r="Q58" s="5"/>
      <c r="R58" s="4">
        <v>1173.23</v>
      </c>
      <c r="S58" s="5"/>
      <c r="T58" s="4">
        <v>0</v>
      </c>
      <c r="U58" s="5"/>
      <c r="V58" s="4">
        <v>0</v>
      </c>
      <c r="W58" s="5"/>
      <c r="X58" s="4">
        <v>0</v>
      </c>
      <c r="Y58" s="5"/>
      <c r="Z58" s="4">
        <v>0</v>
      </c>
      <c r="AA58" s="5"/>
      <c r="AB58" s="4">
        <v>0</v>
      </c>
      <c r="AC58" s="5"/>
      <c r="AD58" s="4">
        <v>0</v>
      </c>
      <c r="AE58" s="5"/>
      <c r="AF58" s="4">
        <v>0</v>
      </c>
      <c r="AG58" s="5"/>
      <c r="AH58" s="4">
        <v>0</v>
      </c>
      <c r="AI58" s="5"/>
      <c r="AJ58" s="4">
        <v>0</v>
      </c>
      <c r="AK58" s="5"/>
      <c r="AL58" s="4">
        <v>0</v>
      </c>
      <c r="AM58" s="5"/>
      <c r="AN58" s="4">
        <f t="shared" si="4"/>
        <v>1173.23</v>
      </c>
    </row>
    <row r="59" spans="1:40" ht="15.75" thickBot="1" x14ac:dyDescent="0.3">
      <c r="A59" s="1"/>
      <c r="B59" s="1"/>
      <c r="C59" s="1"/>
      <c r="D59" s="1"/>
      <c r="E59" s="1" t="s">
        <v>67</v>
      </c>
      <c r="F59" s="7">
        <v>0</v>
      </c>
      <c r="G59" s="5"/>
      <c r="H59" s="7">
        <v>0</v>
      </c>
      <c r="I59" s="5"/>
      <c r="J59" s="7">
        <v>0</v>
      </c>
      <c r="K59" s="5"/>
      <c r="L59" s="7">
        <v>0</v>
      </c>
      <c r="M59" s="5"/>
      <c r="N59" s="7">
        <v>0</v>
      </c>
      <c r="O59" s="5"/>
      <c r="P59" s="7">
        <v>0</v>
      </c>
      <c r="Q59" s="5"/>
      <c r="R59" s="7">
        <v>0</v>
      </c>
      <c r="S59" s="5"/>
      <c r="T59" s="7">
        <v>0</v>
      </c>
      <c r="U59" s="5"/>
      <c r="V59" s="7">
        <v>0</v>
      </c>
      <c r="W59" s="5"/>
      <c r="X59" s="7">
        <v>0</v>
      </c>
      <c r="Y59" s="5"/>
      <c r="Z59" s="7">
        <v>0</v>
      </c>
      <c r="AA59" s="5"/>
      <c r="AB59" s="7">
        <v>0</v>
      </c>
      <c r="AC59" s="5"/>
      <c r="AD59" s="7">
        <v>0</v>
      </c>
      <c r="AE59" s="5"/>
      <c r="AF59" s="7">
        <v>0</v>
      </c>
      <c r="AG59" s="5"/>
      <c r="AH59" s="7">
        <v>0</v>
      </c>
      <c r="AI59" s="5"/>
      <c r="AJ59" s="7">
        <v>0</v>
      </c>
      <c r="AK59" s="5"/>
      <c r="AL59" s="7">
        <v>75</v>
      </c>
      <c r="AM59" s="5"/>
      <c r="AN59" s="7">
        <f t="shared" si="4"/>
        <v>75</v>
      </c>
    </row>
    <row r="60" spans="1:40" ht="15.75" thickBot="1" x14ac:dyDescent="0.3">
      <c r="A60" s="1"/>
      <c r="B60" s="1"/>
      <c r="C60" s="1"/>
      <c r="D60" s="1" t="s">
        <v>68</v>
      </c>
      <c r="E60" s="1"/>
      <c r="F60" s="9">
        <f>ROUND(SUM(F56:F59),5)</f>
        <v>0</v>
      </c>
      <c r="G60" s="5"/>
      <c r="H60" s="9">
        <f>ROUND(SUM(H56:H59),5)</f>
        <v>0</v>
      </c>
      <c r="I60" s="5"/>
      <c r="J60" s="9">
        <f>ROUND(SUM(J56:J59),5)</f>
        <v>0</v>
      </c>
      <c r="K60" s="5"/>
      <c r="L60" s="9">
        <f>ROUND(SUM(L56:L59),5)</f>
        <v>0</v>
      </c>
      <c r="M60" s="5"/>
      <c r="N60" s="9">
        <f>ROUND(SUM(N56:N59),5)</f>
        <v>0</v>
      </c>
      <c r="O60" s="5"/>
      <c r="P60" s="9">
        <f>ROUND(SUM(P56:P59),5)</f>
        <v>0</v>
      </c>
      <c r="Q60" s="5"/>
      <c r="R60" s="9">
        <f>ROUND(SUM(R56:R59),5)</f>
        <v>1173.23</v>
      </c>
      <c r="S60" s="5"/>
      <c r="T60" s="9">
        <f>ROUND(SUM(T56:T59),5)</f>
        <v>0</v>
      </c>
      <c r="U60" s="5"/>
      <c r="V60" s="9">
        <f>ROUND(SUM(V56:V59),5)</f>
        <v>0</v>
      </c>
      <c r="W60" s="5"/>
      <c r="X60" s="9">
        <f>ROUND(SUM(X56:X59),5)</f>
        <v>0</v>
      </c>
      <c r="Y60" s="5"/>
      <c r="Z60" s="9">
        <f>ROUND(SUM(Z56:Z59),5)</f>
        <v>0</v>
      </c>
      <c r="AA60" s="5"/>
      <c r="AB60" s="9">
        <f>ROUND(SUM(AB56:AB59),5)</f>
        <v>0</v>
      </c>
      <c r="AC60" s="5"/>
      <c r="AD60" s="9">
        <f>ROUND(SUM(AD56:AD59),5)</f>
        <v>0</v>
      </c>
      <c r="AE60" s="5"/>
      <c r="AF60" s="9">
        <f>ROUND(SUM(AF56:AF59),5)</f>
        <v>0</v>
      </c>
      <c r="AG60" s="5"/>
      <c r="AH60" s="9">
        <f>ROUND(SUM(AH56:AH59),5)</f>
        <v>75</v>
      </c>
      <c r="AI60" s="5"/>
      <c r="AJ60" s="9">
        <f>ROUND(SUM(AJ56:AJ59),5)</f>
        <v>0</v>
      </c>
      <c r="AK60" s="5"/>
      <c r="AL60" s="9">
        <f>ROUND(SUM(AL56:AL59),5)</f>
        <v>75</v>
      </c>
      <c r="AM60" s="5"/>
      <c r="AN60" s="9">
        <f t="shared" si="4"/>
        <v>1323.23</v>
      </c>
    </row>
    <row r="61" spans="1:40" ht="15.75" thickBot="1" x14ac:dyDescent="0.3">
      <c r="A61" s="1"/>
      <c r="B61" s="1"/>
      <c r="C61" s="1" t="s">
        <v>69</v>
      </c>
      <c r="D61" s="1"/>
      <c r="E61" s="1"/>
      <c r="F61" s="9">
        <f>ROUND(F26+F30+F35+F45+F48+F55+F60,5)</f>
        <v>2486.7199999999998</v>
      </c>
      <c r="G61" s="5"/>
      <c r="H61" s="9">
        <f>ROUND(H26+H30+H35+H45+H48+H55+H60,5)</f>
        <v>0</v>
      </c>
      <c r="I61" s="5"/>
      <c r="J61" s="9">
        <f>ROUND(J26+J30+J35+J45+J48+J55+J60,5)</f>
        <v>1815.67</v>
      </c>
      <c r="K61" s="5"/>
      <c r="L61" s="9">
        <f>ROUND(L26+L30+L35+L45+L48+L55+L60,5)</f>
        <v>5000</v>
      </c>
      <c r="M61" s="5"/>
      <c r="N61" s="9">
        <f>ROUND(N26+N30+N35+N45+N48+N55+N60,5)</f>
        <v>15000</v>
      </c>
      <c r="O61" s="5"/>
      <c r="P61" s="9">
        <f>ROUND(P26+P30+P35+P45+P48+P55+P60,5)</f>
        <v>762.96</v>
      </c>
      <c r="Q61" s="5"/>
      <c r="R61" s="9">
        <f>ROUND(R26+R30+R35+R45+R48+R55+R60,5)</f>
        <v>40695.56</v>
      </c>
      <c r="S61" s="5"/>
      <c r="T61" s="9">
        <f>ROUND(T26+T30+T35+T45+T48+T55+T60,5)</f>
        <v>0</v>
      </c>
      <c r="U61" s="5"/>
      <c r="V61" s="9">
        <f>ROUND(V26+V30+V35+V45+V48+V55+V60,5)</f>
        <v>3554.89</v>
      </c>
      <c r="W61" s="5"/>
      <c r="X61" s="9">
        <f>ROUND(X26+X30+X35+X45+X48+X55+X60,5)</f>
        <v>0</v>
      </c>
      <c r="Y61" s="5"/>
      <c r="Z61" s="9">
        <f>ROUND(Z26+Z30+Z35+Z45+Z48+Z55+Z60,5)</f>
        <v>0</v>
      </c>
      <c r="AA61" s="5"/>
      <c r="AB61" s="9">
        <f>ROUND(AB26+AB30+AB35+AB45+AB48+AB55+AB60,5)</f>
        <v>0</v>
      </c>
      <c r="AC61" s="5"/>
      <c r="AD61" s="9">
        <f>ROUND(AD26+AD30+AD35+AD45+AD48+AD55+AD60,5)</f>
        <v>0</v>
      </c>
      <c r="AE61" s="5"/>
      <c r="AF61" s="9">
        <f>ROUND(AF26+AF30+AF35+AF45+AF48+AF55+AF60,5)</f>
        <v>0</v>
      </c>
      <c r="AG61" s="5"/>
      <c r="AH61" s="9">
        <f>ROUND(AH26+AH30+AH35+AH45+AH48+AH55+AH60,5)</f>
        <v>75</v>
      </c>
      <c r="AI61" s="5"/>
      <c r="AJ61" s="9">
        <f>ROUND(AJ26+AJ30+AJ35+AJ45+AJ48+AJ55+AJ60,5)</f>
        <v>0</v>
      </c>
      <c r="AK61" s="5"/>
      <c r="AL61" s="9">
        <f>ROUND(AL26+AL30+AL35+AL45+AL48+AL55+AL60,5)</f>
        <v>8962.14</v>
      </c>
      <c r="AM61" s="5"/>
      <c r="AN61" s="9">
        <f t="shared" si="4"/>
        <v>78352.94</v>
      </c>
    </row>
    <row r="62" spans="1:40" ht="15.75" thickBot="1" x14ac:dyDescent="0.3">
      <c r="A62" s="1"/>
      <c r="B62" s="1" t="s">
        <v>70</v>
      </c>
      <c r="C62" s="1"/>
      <c r="D62" s="1"/>
      <c r="E62" s="1"/>
      <c r="F62" s="9">
        <f>ROUND(F3+F25-F61,5)</f>
        <v>6798.28</v>
      </c>
      <c r="G62" s="5"/>
      <c r="H62" s="9">
        <f>ROUND(H3+H25-H61,5)</f>
        <v>276.14999999999998</v>
      </c>
      <c r="I62" s="5"/>
      <c r="J62" s="9">
        <f>ROUND(J3+J25-J61,5)</f>
        <v>435.32</v>
      </c>
      <c r="K62" s="5"/>
      <c r="L62" s="9">
        <f>ROUND(L3+L25-L61,5)</f>
        <v>0</v>
      </c>
      <c r="M62" s="5"/>
      <c r="N62" s="9">
        <f>ROUND(N3+N25-N61,5)</f>
        <v>0</v>
      </c>
      <c r="O62" s="5"/>
      <c r="P62" s="9">
        <f>ROUND(P3+P25-P61,5)</f>
        <v>283.29000000000002</v>
      </c>
      <c r="Q62" s="5"/>
      <c r="R62" s="9">
        <f>ROUND(R3+R25-R61,5)</f>
        <v>-3818.8</v>
      </c>
      <c r="S62" s="5"/>
      <c r="T62" s="9">
        <f>ROUND(T3+T25-T61,5)</f>
        <v>10000</v>
      </c>
      <c r="U62" s="5"/>
      <c r="V62" s="9">
        <f>ROUND(V3+V25-V61,5)</f>
        <v>-4.05</v>
      </c>
      <c r="W62" s="5"/>
      <c r="X62" s="9">
        <f>ROUND(X3+X25-X61,5)</f>
        <v>270</v>
      </c>
      <c r="Y62" s="5"/>
      <c r="Z62" s="9">
        <f>ROUND(Z3+Z25-Z61,5)</f>
        <v>595</v>
      </c>
      <c r="AA62" s="5"/>
      <c r="AB62" s="9">
        <f>ROUND(AB3+AB25-AB61,5)</f>
        <v>4288</v>
      </c>
      <c r="AC62" s="5"/>
      <c r="AD62" s="9">
        <f>ROUND(AD3+AD25-AD61,5)</f>
        <v>1357</v>
      </c>
      <c r="AE62" s="5"/>
      <c r="AF62" s="9">
        <f>ROUND(AF3+AF25-AF61,5)</f>
        <v>3076.21</v>
      </c>
      <c r="AG62" s="5"/>
      <c r="AH62" s="9">
        <f>ROUND(AH3+AH25-AH61,5)</f>
        <v>166.22</v>
      </c>
      <c r="AI62" s="5"/>
      <c r="AJ62" s="9">
        <f>ROUND(AJ3+AJ25-AJ61,5)</f>
        <v>9374.07</v>
      </c>
      <c r="AK62" s="5"/>
      <c r="AL62" s="9">
        <f>ROUND(AL3+AL25-AL61,5)</f>
        <v>-113.21</v>
      </c>
      <c r="AM62" s="5"/>
      <c r="AN62" s="9">
        <f t="shared" si="4"/>
        <v>32983.480000000003</v>
      </c>
    </row>
    <row r="63" spans="1:40" s="11" customFormat="1" ht="12" thickBot="1" x14ac:dyDescent="0.25">
      <c r="A63" s="1" t="s">
        <v>71</v>
      </c>
      <c r="B63" s="1"/>
      <c r="C63" s="1"/>
      <c r="D63" s="1"/>
      <c r="E63" s="1"/>
      <c r="F63" s="10">
        <f>F62</f>
        <v>6798.28</v>
      </c>
      <c r="G63" s="1"/>
      <c r="H63" s="10">
        <f>H62</f>
        <v>276.14999999999998</v>
      </c>
      <c r="I63" s="1"/>
      <c r="J63" s="10">
        <f>J62</f>
        <v>435.32</v>
      </c>
      <c r="K63" s="1"/>
      <c r="L63" s="10">
        <f>L62</f>
        <v>0</v>
      </c>
      <c r="M63" s="1"/>
      <c r="N63" s="10">
        <f>N62</f>
        <v>0</v>
      </c>
      <c r="O63" s="1"/>
      <c r="P63" s="10">
        <f>P62</f>
        <v>283.29000000000002</v>
      </c>
      <c r="Q63" s="1"/>
      <c r="R63" s="10">
        <f>R62</f>
        <v>-3818.8</v>
      </c>
      <c r="S63" s="1"/>
      <c r="T63" s="10">
        <f>T62</f>
        <v>10000</v>
      </c>
      <c r="U63" s="1"/>
      <c r="V63" s="10">
        <f>V62</f>
        <v>-4.05</v>
      </c>
      <c r="W63" s="1"/>
      <c r="X63" s="10">
        <f>X62</f>
        <v>270</v>
      </c>
      <c r="Y63" s="1"/>
      <c r="Z63" s="10">
        <f>Z62</f>
        <v>595</v>
      </c>
      <c r="AA63" s="1"/>
      <c r="AB63" s="10">
        <f>AB62</f>
        <v>4288</v>
      </c>
      <c r="AC63" s="1"/>
      <c r="AD63" s="10">
        <f>AD62</f>
        <v>1357</v>
      </c>
      <c r="AE63" s="1"/>
      <c r="AF63" s="10">
        <f>AF62</f>
        <v>3076.21</v>
      </c>
      <c r="AG63" s="1"/>
      <c r="AH63" s="10">
        <f>AH62</f>
        <v>166.22</v>
      </c>
      <c r="AI63" s="1"/>
      <c r="AJ63" s="10">
        <f>AJ62</f>
        <v>9374.07</v>
      </c>
      <c r="AK63" s="1"/>
      <c r="AL63" s="10">
        <f>AL62</f>
        <v>-113.21</v>
      </c>
      <c r="AM63" s="1"/>
      <c r="AN63" s="10">
        <f t="shared" si="4"/>
        <v>32983.480000000003</v>
      </c>
    </row>
    <row r="64" spans="1:40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12:45 PM
&amp;"Arial,Bold"&amp;8 04/06/21
&amp;"Arial,Bold"&amp;8 Accrual Basis&amp;C&amp;"Arial,Bold"&amp;12 El Camino Real de los Tejas National Historic Trail Assn
&amp;"Arial,Bold"&amp;14 Profit &amp;&amp; Loss by Job
&amp;"Arial,Bold"&amp;10 October 2020 through March 2021</oddHeader>
    <oddFooter>&amp;R&amp;"Arial,Bold"&amp;8 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70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6" customWidth="1"/>
    <col min="5" max="5" width="34" style="16" customWidth="1"/>
    <col min="6" max="6" width="7.85546875" style="17" bestFit="1" customWidth="1"/>
    <col min="7" max="7" width="2.28515625" style="17" customWidth="1"/>
    <col min="8" max="8" width="7" style="17" bestFit="1" customWidth="1"/>
    <col min="9" max="9" width="2.28515625" style="17" customWidth="1"/>
    <col min="10" max="10" width="12.7109375" style="17" bestFit="1" customWidth="1"/>
    <col min="11" max="11" width="2.28515625" style="17" customWidth="1"/>
    <col min="12" max="12" width="10" style="17" bestFit="1" customWidth="1"/>
    <col min="13" max="13" width="2.28515625" style="17" customWidth="1"/>
    <col min="14" max="14" width="12.42578125" style="17" bestFit="1" customWidth="1"/>
  </cols>
  <sheetData>
    <row r="1" spans="1:14" ht="15.75" thickBot="1" x14ac:dyDescent="0.3">
      <c r="A1" s="1"/>
      <c r="B1" s="1"/>
      <c r="C1" s="1"/>
      <c r="D1" s="1"/>
      <c r="E1" s="1"/>
      <c r="F1" s="3"/>
      <c r="G1" s="2"/>
      <c r="H1" s="3"/>
      <c r="I1" s="2"/>
      <c r="J1" s="3"/>
      <c r="K1" s="2"/>
      <c r="L1" s="3"/>
      <c r="M1" s="2"/>
      <c r="N1" s="3"/>
    </row>
    <row r="2" spans="1:14" s="15" customFormat="1" ht="16.5" thickTop="1" thickBot="1" x14ac:dyDescent="0.3">
      <c r="A2" s="12"/>
      <c r="B2" s="12"/>
      <c r="C2" s="12"/>
      <c r="D2" s="12"/>
      <c r="E2" s="12"/>
      <c r="F2" s="13" t="s">
        <v>0</v>
      </c>
      <c r="G2" s="14"/>
      <c r="H2" s="13" t="s">
        <v>1</v>
      </c>
      <c r="I2" s="14"/>
      <c r="J2" s="13" t="s">
        <v>2</v>
      </c>
      <c r="K2" s="14"/>
      <c r="L2" s="13" t="s">
        <v>3</v>
      </c>
      <c r="M2" s="14"/>
      <c r="N2" s="13" t="s">
        <v>4</v>
      </c>
    </row>
    <row r="3" spans="1:14" ht="15.75" thickTop="1" x14ac:dyDescent="0.25">
      <c r="A3" s="1"/>
      <c r="B3" s="1" t="s">
        <v>5</v>
      </c>
      <c r="C3" s="1"/>
      <c r="D3" s="1"/>
      <c r="E3" s="1"/>
      <c r="F3" s="4"/>
      <c r="G3" s="5"/>
      <c r="H3" s="4"/>
      <c r="I3" s="5"/>
      <c r="J3" s="4"/>
      <c r="K3" s="5"/>
      <c r="L3" s="4"/>
      <c r="M3" s="5"/>
      <c r="N3" s="4"/>
    </row>
    <row r="4" spans="1:14" x14ac:dyDescent="0.25">
      <c r="A4" s="1"/>
      <c r="B4" s="1"/>
      <c r="C4" s="1" t="s">
        <v>6</v>
      </c>
      <c r="D4" s="1"/>
      <c r="E4" s="1"/>
      <c r="F4" s="4"/>
      <c r="G4" s="5"/>
      <c r="H4" s="4"/>
      <c r="I4" s="5"/>
      <c r="J4" s="4"/>
      <c r="K4" s="5"/>
      <c r="L4" s="4"/>
      <c r="M4" s="5"/>
      <c r="N4" s="4"/>
    </row>
    <row r="5" spans="1:14" x14ac:dyDescent="0.25">
      <c r="A5" s="1"/>
      <c r="B5" s="1"/>
      <c r="C5" s="1"/>
      <c r="D5" s="1" t="s">
        <v>7</v>
      </c>
      <c r="E5" s="1"/>
      <c r="F5" s="4"/>
      <c r="G5" s="5"/>
      <c r="H5" s="4"/>
      <c r="I5" s="5"/>
      <c r="J5" s="4"/>
      <c r="K5" s="5"/>
      <c r="L5" s="4"/>
      <c r="M5" s="5"/>
      <c r="N5" s="4"/>
    </row>
    <row r="6" spans="1:14" x14ac:dyDescent="0.25">
      <c r="A6" s="1"/>
      <c r="B6" s="1"/>
      <c r="C6" s="1"/>
      <c r="D6" s="1"/>
      <c r="E6" s="1" t="s">
        <v>8</v>
      </c>
      <c r="F6" s="4">
        <v>0</v>
      </c>
      <c r="G6" s="5"/>
      <c r="H6" s="4">
        <v>250</v>
      </c>
      <c r="I6" s="5"/>
      <c r="J6" s="4">
        <v>4366.45</v>
      </c>
      <c r="K6" s="5"/>
      <c r="L6" s="4">
        <v>750</v>
      </c>
      <c r="M6" s="5"/>
      <c r="N6" s="4">
        <v>1250</v>
      </c>
    </row>
    <row r="7" spans="1:14" x14ac:dyDescent="0.25">
      <c r="A7" s="1"/>
      <c r="B7" s="1"/>
      <c r="C7" s="1"/>
      <c r="D7" s="1"/>
      <c r="E7" s="1" t="s">
        <v>9</v>
      </c>
      <c r="F7" s="4">
        <v>0</v>
      </c>
      <c r="G7" s="5"/>
      <c r="H7" s="4">
        <v>213.91</v>
      </c>
      <c r="I7" s="5"/>
      <c r="J7" s="4">
        <v>0</v>
      </c>
      <c r="K7" s="5"/>
      <c r="L7" s="4">
        <v>1283.5</v>
      </c>
      <c r="M7" s="5"/>
      <c r="N7" s="4">
        <v>2567</v>
      </c>
    </row>
    <row r="8" spans="1:14" ht="15.75" thickBot="1" x14ac:dyDescent="0.3">
      <c r="A8" s="1"/>
      <c r="B8" s="1"/>
      <c r="C8" s="1"/>
      <c r="D8" s="1"/>
      <c r="E8" s="1" t="s">
        <v>10</v>
      </c>
      <c r="F8" s="6">
        <v>0</v>
      </c>
      <c r="G8" s="5"/>
      <c r="H8" s="6"/>
      <c r="I8" s="5"/>
      <c r="J8" s="6">
        <v>230</v>
      </c>
      <c r="K8" s="5"/>
      <c r="L8" s="6"/>
      <c r="M8" s="5"/>
      <c r="N8" s="6"/>
    </row>
    <row r="9" spans="1:14" x14ac:dyDescent="0.25">
      <c r="A9" s="1"/>
      <c r="B9" s="1"/>
      <c r="C9" s="1"/>
      <c r="D9" s="1" t="s">
        <v>11</v>
      </c>
      <c r="E9" s="1"/>
      <c r="F9" s="4">
        <f>ROUND(SUM(F5:F8),5)</f>
        <v>0</v>
      </c>
      <c r="G9" s="5"/>
      <c r="H9" s="4">
        <f>ROUND(SUM(H5:H8),5)</f>
        <v>463.91</v>
      </c>
      <c r="I9" s="5"/>
      <c r="J9" s="4">
        <f>ROUND(SUM(J5:J8),5)</f>
        <v>4596.45</v>
      </c>
      <c r="K9" s="5"/>
      <c r="L9" s="4">
        <f>ROUND(SUM(L5:L8),5)</f>
        <v>2033.5</v>
      </c>
      <c r="M9" s="5"/>
      <c r="N9" s="4">
        <f>ROUND(SUM(N5:N8),5)</f>
        <v>3817</v>
      </c>
    </row>
    <row r="10" spans="1:14" x14ac:dyDescent="0.25">
      <c r="A10" s="1"/>
      <c r="B10" s="1"/>
      <c r="C10" s="1"/>
      <c r="D10" s="1" t="s">
        <v>12</v>
      </c>
      <c r="E10" s="1"/>
      <c r="F10" s="4"/>
      <c r="G10" s="5"/>
      <c r="H10" s="4"/>
      <c r="I10" s="5"/>
      <c r="J10" s="4"/>
      <c r="K10" s="5"/>
      <c r="L10" s="4"/>
      <c r="M10" s="5"/>
      <c r="N10" s="4"/>
    </row>
    <row r="11" spans="1:14" ht="15.75" thickBot="1" x14ac:dyDescent="0.3">
      <c r="A11" s="1"/>
      <c r="B11" s="1"/>
      <c r="C11" s="1"/>
      <c r="D11" s="1"/>
      <c r="E11" s="1" t="s">
        <v>13</v>
      </c>
      <c r="F11" s="6">
        <v>0</v>
      </c>
      <c r="G11" s="5"/>
      <c r="H11" s="4"/>
      <c r="I11" s="5"/>
      <c r="J11" s="6">
        <v>750</v>
      </c>
      <c r="K11" s="5"/>
      <c r="L11" s="4"/>
      <c r="M11" s="5"/>
      <c r="N11" s="4"/>
    </row>
    <row r="12" spans="1:14" x14ac:dyDescent="0.25">
      <c r="A12" s="1"/>
      <c r="B12" s="1"/>
      <c r="C12" s="1"/>
      <c r="D12" s="1" t="s">
        <v>14</v>
      </c>
      <c r="E12" s="1"/>
      <c r="F12" s="4">
        <f>ROUND(SUM(F10:F11),5)</f>
        <v>0</v>
      </c>
      <c r="G12" s="5"/>
      <c r="H12" s="4"/>
      <c r="I12" s="5"/>
      <c r="J12" s="4">
        <f>ROUND(SUM(J10:J11),5)</f>
        <v>750</v>
      </c>
      <c r="K12" s="5"/>
      <c r="L12" s="4"/>
      <c r="M12" s="5"/>
      <c r="N12" s="4"/>
    </row>
    <row r="13" spans="1:14" x14ac:dyDescent="0.25">
      <c r="A13" s="1"/>
      <c r="B13" s="1"/>
      <c r="C13" s="1"/>
      <c r="D13" s="1" t="s">
        <v>15</v>
      </c>
      <c r="E13" s="1"/>
      <c r="F13" s="4"/>
      <c r="G13" s="5"/>
      <c r="H13" s="4"/>
      <c r="I13" s="5"/>
      <c r="J13" s="4"/>
      <c r="K13" s="5"/>
      <c r="L13" s="4"/>
      <c r="M13" s="5"/>
      <c r="N13" s="4"/>
    </row>
    <row r="14" spans="1:14" x14ac:dyDescent="0.25">
      <c r="A14" s="1"/>
      <c r="B14" s="1"/>
      <c r="C14" s="1"/>
      <c r="D14" s="1"/>
      <c r="E14" s="1" t="s">
        <v>16</v>
      </c>
      <c r="F14" s="4">
        <v>0</v>
      </c>
      <c r="G14" s="5"/>
      <c r="H14" s="4"/>
      <c r="I14" s="5"/>
      <c r="J14" s="4">
        <v>4900</v>
      </c>
      <c r="K14" s="5"/>
      <c r="L14" s="4">
        <v>10800</v>
      </c>
      <c r="M14" s="5"/>
      <c r="N14" s="4">
        <v>10800</v>
      </c>
    </row>
    <row r="15" spans="1:14" x14ac:dyDescent="0.25">
      <c r="A15" s="1"/>
      <c r="B15" s="1"/>
      <c r="C15" s="1"/>
      <c r="D15" s="1"/>
      <c r="E15" s="1" t="s">
        <v>17</v>
      </c>
      <c r="F15" s="4">
        <v>201.5</v>
      </c>
      <c r="G15" s="5"/>
      <c r="H15" s="4"/>
      <c r="I15" s="5"/>
      <c r="J15" s="4">
        <v>1322.4</v>
      </c>
      <c r="K15" s="5"/>
      <c r="L15" s="4"/>
      <c r="M15" s="5"/>
      <c r="N15" s="4"/>
    </row>
    <row r="16" spans="1:14" x14ac:dyDescent="0.25">
      <c r="A16" s="1"/>
      <c r="B16" s="1"/>
      <c r="C16" s="1"/>
      <c r="D16" s="1"/>
      <c r="E16" s="1" t="s">
        <v>18</v>
      </c>
      <c r="F16" s="4">
        <v>0</v>
      </c>
      <c r="G16" s="5"/>
      <c r="H16" s="4">
        <v>250</v>
      </c>
      <c r="I16" s="5"/>
      <c r="J16" s="4">
        <v>0</v>
      </c>
      <c r="K16" s="5"/>
      <c r="L16" s="4">
        <v>500</v>
      </c>
      <c r="M16" s="5"/>
      <c r="N16" s="4">
        <v>1000</v>
      </c>
    </row>
    <row r="17" spans="1:14" x14ac:dyDescent="0.25">
      <c r="A17" s="1"/>
      <c r="B17" s="1"/>
      <c r="C17" s="1"/>
      <c r="D17" s="1"/>
      <c r="E17" s="1" t="s">
        <v>19</v>
      </c>
      <c r="F17" s="4">
        <v>0</v>
      </c>
      <c r="G17" s="5"/>
      <c r="H17" s="4"/>
      <c r="I17" s="5"/>
      <c r="J17" s="4">
        <v>91.23</v>
      </c>
      <c r="K17" s="5"/>
      <c r="L17" s="4"/>
      <c r="M17" s="5"/>
      <c r="N17" s="4"/>
    </row>
    <row r="18" spans="1:14" x14ac:dyDescent="0.25">
      <c r="A18" s="1"/>
      <c r="B18" s="1"/>
      <c r="C18" s="1"/>
      <c r="D18" s="1"/>
      <c r="E18" s="1" t="s">
        <v>20</v>
      </c>
      <c r="F18" s="4">
        <v>0</v>
      </c>
      <c r="G18" s="5"/>
      <c r="H18" s="4">
        <v>600</v>
      </c>
      <c r="I18" s="5"/>
      <c r="J18" s="4">
        <v>205.5</v>
      </c>
      <c r="K18" s="5"/>
      <c r="L18" s="4">
        <v>1200</v>
      </c>
      <c r="M18" s="5"/>
      <c r="N18" s="4">
        <v>2500</v>
      </c>
    </row>
    <row r="19" spans="1:14" ht="15.75" thickBot="1" x14ac:dyDescent="0.3">
      <c r="A19" s="1"/>
      <c r="B19" s="1"/>
      <c r="C19" s="1"/>
      <c r="D19" s="1"/>
      <c r="E19" s="1" t="s">
        <v>21</v>
      </c>
      <c r="F19" s="6">
        <v>0</v>
      </c>
      <c r="G19" s="5"/>
      <c r="H19" s="6">
        <v>83.34</v>
      </c>
      <c r="I19" s="5"/>
      <c r="J19" s="6">
        <v>75</v>
      </c>
      <c r="K19" s="5"/>
      <c r="L19" s="6">
        <v>500</v>
      </c>
      <c r="M19" s="5"/>
      <c r="N19" s="6">
        <v>1000</v>
      </c>
    </row>
    <row r="20" spans="1:14" x14ac:dyDescent="0.25">
      <c r="A20" s="1"/>
      <c r="B20" s="1"/>
      <c r="C20" s="1"/>
      <c r="D20" s="1" t="s">
        <v>22</v>
      </c>
      <c r="E20" s="1"/>
      <c r="F20" s="4">
        <f>ROUND(SUM(F13:F19),5)</f>
        <v>201.5</v>
      </c>
      <c r="G20" s="5"/>
      <c r="H20" s="4">
        <f>ROUND(SUM(H13:H19),5)</f>
        <v>933.34</v>
      </c>
      <c r="I20" s="5"/>
      <c r="J20" s="4">
        <f>ROUND(SUM(J13:J19),5)</f>
        <v>6594.13</v>
      </c>
      <c r="K20" s="5"/>
      <c r="L20" s="4">
        <f>ROUND(SUM(L13:L19),5)</f>
        <v>13000</v>
      </c>
      <c r="M20" s="5"/>
      <c r="N20" s="4">
        <f>ROUND(SUM(N13:N19),5)</f>
        <v>15300</v>
      </c>
    </row>
    <row r="21" spans="1:14" x14ac:dyDescent="0.25">
      <c r="A21" s="1"/>
      <c r="B21" s="1"/>
      <c r="C21" s="1"/>
      <c r="D21" s="1" t="s">
        <v>23</v>
      </c>
      <c r="E21" s="1"/>
      <c r="F21" s="4"/>
      <c r="G21" s="5"/>
      <c r="H21" s="4"/>
      <c r="I21" s="5"/>
      <c r="J21" s="4"/>
      <c r="K21" s="5"/>
      <c r="L21" s="4"/>
      <c r="M21" s="5"/>
      <c r="N21" s="4"/>
    </row>
    <row r="22" spans="1:14" x14ac:dyDescent="0.25">
      <c r="A22" s="1"/>
      <c r="B22" s="1"/>
      <c r="C22" s="1"/>
      <c r="D22" s="1"/>
      <c r="E22" s="1" t="s">
        <v>24</v>
      </c>
      <c r="F22" s="4">
        <v>7184.46</v>
      </c>
      <c r="G22" s="5"/>
      <c r="H22" s="4">
        <v>6254.16</v>
      </c>
      <c r="I22" s="5"/>
      <c r="J22" s="4">
        <v>36876.76</v>
      </c>
      <c r="K22" s="5"/>
      <c r="L22" s="4">
        <v>37525</v>
      </c>
      <c r="M22" s="5"/>
      <c r="N22" s="4">
        <v>75050</v>
      </c>
    </row>
    <row r="23" spans="1:14" x14ac:dyDescent="0.25">
      <c r="A23" s="1"/>
      <c r="B23" s="1"/>
      <c r="C23" s="1"/>
      <c r="D23" s="1"/>
      <c r="E23" s="1" t="s">
        <v>25</v>
      </c>
      <c r="F23" s="4">
        <v>9285</v>
      </c>
      <c r="G23" s="5"/>
      <c r="H23" s="4"/>
      <c r="I23" s="5"/>
      <c r="J23" s="4">
        <v>26785</v>
      </c>
      <c r="K23" s="5"/>
      <c r="L23" s="4"/>
      <c r="M23" s="5"/>
      <c r="N23" s="4"/>
    </row>
    <row r="24" spans="1:14" x14ac:dyDescent="0.25">
      <c r="A24" s="1"/>
      <c r="B24" s="1"/>
      <c r="C24" s="1"/>
      <c r="D24" s="1"/>
      <c r="E24" s="1" t="s">
        <v>26</v>
      </c>
      <c r="F24" s="4">
        <v>0</v>
      </c>
      <c r="G24" s="5"/>
      <c r="H24" s="4"/>
      <c r="I24" s="5"/>
      <c r="J24" s="4">
        <v>30734.34</v>
      </c>
      <c r="K24" s="5"/>
      <c r="L24" s="4">
        <v>12450</v>
      </c>
      <c r="M24" s="5"/>
      <c r="N24" s="4">
        <v>12450</v>
      </c>
    </row>
    <row r="25" spans="1:14" ht="15.75" thickBot="1" x14ac:dyDescent="0.3">
      <c r="A25" s="1"/>
      <c r="B25" s="1"/>
      <c r="C25" s="1"/>
      <c r="D25" s="1"/>
      <c r="E25" s="1" t="s">
        <v>27</v>
      </c>
      <c r="F25" s="7">
        <v>0</v>
      </c>
      <c r="G25" s="5"/>
      <c r="H25" s="7"/>
      <c r="I25" s="5"/>
      <c r="J25" s="7">
        <v>5000</v>
      </c>
      <c r="K25" s="5"/>
      <c r="L25" s="7"/>
      <c r="M25" s="5"/>
      <c r="N25" s="7"/>
    </row>
    <row r="26" spans="1:14" ht="15.75" thickBot="1" x14ac:dyDescent="0.3">
      <c r="A26" s="1"/>
      <c r="B26" s="1"/>
      <c r="C26" s="1"/>
      <c r="D26" s="1" t="s">
        <v>28</v>
      </c>
      <c r="E26" s="1"/>
      <c r="F26" s="8">
        <f>ROUND(SUM(F21:F25),5)</f>
        <v>16469.46</v>
      </c>
      <c r="G26" s="5"/>
      <c r="H26" s="8">
        <f>ROUND(SUM(H21:H25),5)</f>
        <v>6254.16</v>
      </c>
      <c r="I26" s="5"/>
      <c r="J26" s="8">
        <f>ROUND(SUM(J21:J25),5)</f>
        <v>99396.1</v>
      </c>
      <c r="K26" s="5"/>
      <c r="L26" s="8">
        <f>ROUND(SUM(L21:L25),5)</f>
        <v>49975</v>
      </c>
      <c r="M26" s="5"/>
      <c r="N26" s="8">
        <f>ROUND(SUM(N21:N25),5)</f>
        <v>87500</v>
      </c>
    </row>
    <row r="27" spans="1:14" x14ac:dyDescent="0.25">
      <c r="A27" s="1"/>
      <c r="B27" s="1"/>
      <c r="C27" s="1" t="s">
        <v>29</v>
      </c>
      <c r="D27" s="1"/>
      <c r="E27" s="1"/>
      <c r="F27" s="4">
        <f>ROUND(F4+F9+F12+F20+F26,5)</f>
        <v>16670.96</v>
      </c>
      <c r="G27" s="5"/>
      <c r="H27" s="4">
        <f>ROUND(H4+H9+H12+H20+H26,5)</f>
        <v>7651.41</v>
      </c>
      <c r="I27" s="5"/>
      <c r="J27" s="4">
        <f>ROUND(J4+J9+J12+J20+J26,5)</f>
        <v>111336.68</v>
      </c>
      <c r="K27" s="5"/>
      <c r="L27" s="4">
        <f>ROUND(L4+L9+L12+L20+L26,5)</f>
        <v>65008.5</v>
      </c>
      <c r="M27" s="5"/>
      <c r="N27" s="4">
        <f>ROUND(N4+N9+N12+N20+N26,5)</f>
        <v>106617</v>
      </c>
    </row>
    <row r="28" spans="1:14" x14ac:dyDescent="0.25">
      <c r="A28" s="1"/>
      <c r="B28" s="1"/>
      <c r="C28" s="1" t="s">
        <v>30</v>
      </c>
      <c r="D28" s="1"/>
      <c r="E28" s="1"/>
      <c r="F28" s="4"/>
      <c r="G28" s="5"/>
      <c r="H28" s="4"/>
      <c r="I28" s="5"/>
      <c r="J28" s="4"/>
      <c r="K28" s="5"/>
      <c r="L28" s="4"/>
      <c r="M28" s="5"/>
      <c r="N28" s="4"/>
    </row>
    <row r="29" spans="1:14" x14ac:dyDescent="0.25">
      <c r="A29" s="1"/>
      <c r="B29" s="1"/>
      <c r="C29" s="1"/>
      <c r="D29" s="1" t="s">
        <v>31</v>
      </c>
      <c r="E29" s="1"/>
      <c r="F29" s="4"/>
      <c r="G29" s="5"/>
      <c r="H29" s="4"/>
      <c r="I29" s="5"/>
      <c r="J29" s="4"/>
      <c r="K29" s="5"/>
      <c r="L29" s="4"/>
      <c r="M29" s="5"/>
      <c r="N29" s="4"/>
    </row>
    <row r="30" spans="1:14" x14ac:dyDescent="0.25">
      <c r="A30" s="1"/>
      <c r="B30" s="1"/>
      <c r="C30" s="1"/>
      <c r="D30" s="1"/>
      <c r="E30" s="1" t="s">
        <v>32</v>
      </c>
      <c r="F30" s="4">
        <v>0</v>
      </c>
      <c r="G30" s="5"/>
      <c r="H30" s="4">
        <v>200</v>
      </c>
      <c r="I30" s="5"/>
      <c r="J30" s="4">
        <v>1080</v>
      </c>
      <c r="K30" s="5"/>
      <c r="L30" s="4">
        <v>2200</v>
      </c>
      <c r="M30" s="5"/>
      <c r="N30" s="4">
        <v>3400</v>
      </c>
    </row>
    <row r="31" spans="1:14" ht="15.75" thickBot="1" x14ac:dyDescent="0.3">
      <c r="A31" s="1"/>
      <c r="B31" s="1"/>
      <c r="C31" s="1"/>
      <c r="D31" s="1"/>
      <c r="E31" s="1" t="s">
        <v>33</v>
      </c>
      <c r="F31" s="6">
        <v>5000</v>
      </c>
      <c r="G31" s="5"/>
      <c r="H31" s="6"/>
      <c r="I31" s="5"/>
      <c r="J31" s="6">
        <v>25000</v>
      </c>
      <c r="K31" s="5"/>
      <c r="L31" s="6">
        <v>0</v>
      </c>
      <c r="M31" s="5"/>
      <c r="N31" s="6">
        <v>0</v>
      </c>
    </row>
    <row r="32" spans="1:14" x14ac:dyDescent="0.25">
      <c r="A32" s="1"/>
      <c r="B32" s="1"/>
      <c r="C32" s="1"/>
      <c r="D32" s="1" t="s">
        <v>34</v>
      </c>
      <c r="E32" s="1"/>
      <c r="F32" s="4">
        <f>ROUND(SUM(F29:F31),5)</f>
        <v>5000</v>
      </c>
      <c r="G32" s="5"/>
      <c r="H32" s="4">
        <f>ROUND(SUM(H29:H31),5)</f>
        <v>200</v>
      </c>
      <c r="I32" s="5"/>
      <c r="J32" s="4">
        <f>ROUND(SUM(J29:J31),5)</f>
        <v>26080</v>
      </c>
      <c r="K32" s="5"/>
      <c r="L32" s="4">
        <f>ROUND(SUM(L29:L31),5)</f>
        <v>2200</v>
      </c>
      <c r="M32" s="5"/>
      <c r="N32" s="4">
        <f>ROUND(SUM(N29:N31),5)</f>
        <v>3400</v>
      </c>
    </row>
    <row r="33" spans="1:14" x14ac:dyDescent="0.25">
      <c r="A33" s="1"/>
      <c r="B33" s="1"/>
      <c r="C33" s="1"/>
      <c r="D33" s="1" t="s">
        <v>35</v>
      </c>
      <c r="E33" s="1"/>
      <c r="F33" s="4"/>
      <c r="G33" s="5"/>
      <c r="H33" s="4"/>
      <c r="I33" s="5"/>
      <c r="J33" s="4"/>
      <c r="K33" s="5"/>
      <c r="L33" s="4"/>
      <c r="M33" s="5"/>
      <c r="N33" s="4"/>
    </row>
    <row r="34" spans="1:14" x14ac:dyDescent="0.25">
      <c r="A34" s="1"/>
      <c r="B34" s="1"/>
      <c r="C34" s="1"/>
      <c r="D34" s="1"/>
      <c r="E34" s="1" t="s">
        <v>36</v>
      </c>
      <c r="F34" s="4">
        <v>0</v>
      </c>
      <c r="G34" s="5"/>
      <c r="H34" s="4"/>
      <c r="I34" s="5"/>
      <c r="J34" s="4">
        <v>125</v>
      </c>
      <c r="K34" s="5"/>
      <c r="L34" s="4"/>
      <c r="M34" s="5"/>
      <c r="N34" s="4"/>
    </row>
    <row r="35" spans="1:14" x14ac:dyDescent="0.25">
      <c r="A35" s="1"/>
      <c r="B35" s="1"/>
      <c r="C35" s="1"/>
      <c r="D35" s="1"/>
      <c r="E35" s="1" t="s">
        <v>37</v>
      </c>
      <c r="F35" s="4">
        <v>38.96</v>
      </c>
      <c r="G35" s="5"/>
      <c r="H35" s="4"/>
      <c r="I35" s="5"/>
      <c r="J35" s="4">
        <v>1690.67</v>
      </c>
      <c r="K35" s="5"/>
      <c r="L35" s="4"/>
      <c r="M35" s="5"/>
      <c r="N35" s="4"/>
    </row>
    <row r="36" spans="1:14" ht="15.75" thickBot="1" x14ac:dyDescent="0.3">
      <c r="A36" s="1"/>
      <c r="B36" s="1"/>
      <c r="C36" s="1"/>
      <c r="D36" s="1"/>
      <c r="E36" s="1" t="s">
        <v>38</v>
      </c>
      <c r="F36" s="6">
        <v>319.2</v>
      </c>
      <c r="G36" s="5"/>
      <c r="H36" s="6">
        <v>319.16000000000003</v>
      </c>
      <c r="I36" s="5"/>
      <c r="J36" s="6">
        <v>1915.25</v>
      </c>
      <c r="K36" s="5"/>
      <c r="L36" s="6">
        <v>1915</v>
      </c>
      <c r="M36" s="5"/>
      <c r="N36" s="6">
        <v>3830</v>
      </c>
    </row>
    <row r="37" spans="1:14" x14ac:dyDescent="0.25">
      <c r="A37" s="1"/>
      <c r="B37" s="1"/>
      <c r="C37" s="1"/>
      <c r="D37" s="1" t="s">
        <v>39</v>
      </c>
      <c r="E37" s="1"/>
      <c r="F37" s="4">
        <f>ROUND(SUM(F33:F36),5)</f>
        <v>358.16</v>
      </c>
      <c r="G37" s="5"/>
      <c r="H37" s="4">
        <f>ROUND(SUM(H33:H36),5)</f>
        <v>319.16000000000003</v>
      </c>
      <c r="I37" s="5"/>
      <c r="J37" s="4">
        <f>ROUND(SUM(J33:J36),5)</f>
        <v>3730.92</v>
      </c>
      <c r="K37" s="5"/>
      <c r="L37" s="4">
        <f>ROUND(SUM(L33:L36),5)</f>
        <v>1915</v>
      </c>
      <c r="M37" s="5"/>
      <c r="N37" s="4">
        <f>ROUND(SUM(N33:N36),5)</f>
        <v>3830</v>
      </c>
    </row>
    <row r="38" spans="1:14" x14ac:dyDescent="0.25">
      <c r="A38" s="1"/>
      <c r="B38" s="1"/>
      <c r="C38" s="1"/>
      <c r="D38" s="1" t="s">
        <v>40</v>
      </c>
      <c r="E38" s="1"/>
      <c r="F38" s="4"/>
      <c r="G38" s="5"/>
      <c r="H38" s="4"/>
      <c r="I38" s="5"/>
      <c r="J38" s="4"/>
      <c r="K38" s="5"/>
      <c r="L38" s="4"/>
      <c r="M38" s="5"/>
      <c r="N38" s="4"/>
    </row>
    <row r="39" spans="1:14" x14ac:dyDescent="0.25">
      <c r="A39" s="1"/>
      <c r="B39" s="1"/>
      <c r="C39" s="1"/>
      <c r="D39" s="1"/>
      <c r="E39" s="1" t="s">
        <v>41</v>
      </c>
      <c r="F39" s="4">
        <v>5</v>
      </c>
      <c r="G39" s="5"/>
      <c r="H39" s="4"/>
      <c r="I39" s="5"/>
      <c r="J39" s="4">
        <v>137.58000000000001</v>
      </c>
      <c r="K39" s="5"/>
      <c r="L39" s="4"/>
      <c r="M39" s="5"/>
      <c r="N39" s="4"/>
    </row>
    <row r="40" spans="1:14" x14ac:dyDescent="0.25">
      <c r="A40" s="1"/>
      <c r="B40" s="1"/>
      <c r="C40" s="1"/>
      <c r="D40" s="1"/>
      <c r="E40" s="1" t="s">
        <v>42</v>
      </c>
      <c r="F40" s="4">
        <v>0</v>
      </c>
      <c r="G40" s="5"/>
      <c r="H40" s="4">
        <v>0</v>
      </c>
      <c r="I40" s="5"/>
      <c r="J40" s="4">
        <v>75</v>
      </c>
      <c r="K40" s="5"/>
      <c r="L40" s="4">
        <v>200</v>
      </c>
      <c r="M40" s="5"/>
      <c r="N40" s="4">
        <v>350</v>
      </c>
    </row>
    <row r="41" spans="1:14" x14ac:dyDescent="0.25">
      <c r="A41" s="1"/>
      <c r="B41" s="1"/>
      <c r="C41" s="1"/>
      <c r="D41" s="1"/>
      <c r="E41" s="1" t="s">
        <v>43</v>
      </c>
      <c r="F41" s="4">
        <v>0</v>
      </c>
      <c r="G41" s="5"/>
      <c r="H41" s="4"/>
      <c r="I41" s="5"/>
      <c r="J41" s="4">
        <v>85</v>
      </c>
      <c r="K41" s="5"/>
      <c r="L41" s="4"/>
      <c r="M41" s="5"/>
      <c r="N41" s="4"/>
    </row>
    <row r="42" spans="1:14" x14ac:dyDescent="0.25">
      <c r="A42" s="1"/>
      <c r="B42" s="1"/>
      <c r="C42" s="1"/>
      <c r="D42" s="1"/>
      <c r="E42" s="1" t="s">
        <v>44</v>
      </c>
      <c r="F42" s="4">
        <v>12.92</v>
      </c>
      <c r="G42" s="5"/>
      <c r="H42" s="4">
        <v>50</v>
      </c>
      <c r="I42" s="5"/>
      <c r="J42" s="4">
        <v>324.38</v>
      </c>
      <c r="K42" s="5"/>
      <c r="L42" s="4">
        <v>300</v>
      </c>
      <c r="M42" s="5"/>
      <c r="N42" s="4">
        <v>600</v>
      </c>
    </row>
    <row r="43" spans="1:14" x14ac:dyDescent="0.25">
      <c r="A43" s="1"/>
      <c r="B43" s="1"/>
      <c r="C43" s="1"/>
      <c r="D43" s="1"/>
      <c r="E43" s="1" t="s">
        <v>45</v>
      </c>
      <c r="F43" s="4">
        <v>0</v>
      </c>
      <c r="G43" s="5"/>
      <c r="H43" s="4">
        <v>50</v>
      </c>
      <c r="I43" s="5"/>
      <c r="J43" s="4">
        <v>297.33</v>
      </c>
      <c r="K43" s="5"/>
      <c r="L43" s="4">
        <v>100</v>
      </c>
      <c r="M43" s="5"/>
      <c r="N43" s="4">
        <v>200</v>
      </c>
    </row>
    <row r="44" spans="1:14" x14ac:dyDescent="0.25">
      <c r="A44" s="1"/>
      <c r="B44" s="1"/>
      <c r="C44" s="1"/>
      <c r="D44" s="1"/>
      <c r="E44" s="1" t="s">
        <v>46</v>
      </c>
      <c r="F44" s="4">
        <v>105.95</v>
      </c>
      <c r="G44" s="5"/>
      <c r="H44" s="4">
        <v>50</v>
      </c>
      <c r="I44" s="5"/>
      <c r="J44" s="4">
        <v>178.73</v>
      </c>
      <c r="K44" s="5"/>
      <c r="L44" s="4">
        <v>350</v>
      </c>
      <c r="M44" s="5"/>
      <c r="N44" s="4">
        <v>650</v>
      </c>
    </row>
    <row r="45" spans="1:14" x14ac:dyDescent="0.25">
      <c r="A45" s="1"/>
      <c r="B45" s="1"/>
      <c r="C45" s="1"/>
      <c r="D45" s="1"/>
      <c r="E45" s="1" t="s">
        <v>47</v>
      </c>
      <c r="F45" s="4">
        <v>175.12</v>
      </c>
      <c r="G45" s="5"/>
      <c r="H45" s="4">
        <v>125</v>
      </c>
      <c r="I45" s="5"/>
      <c r="J45" s="4">
        <v>598.12</v>
      </c>
      <c r="K45" s="5"/>
      <c r="L45" s="4">
        <v>750</v>
      </c>
      <c r="M45" s="5"/>
      <c r="N45" s="4">
        <v>1500</v>
      </c>
    </row>
    <row r="46" spans="1:14" x14ac:dyDescent="0.25">
      <c r="A46" s="1"/>
      <c r="B46" s="1"/>
      <c r="C46" s="1"/>
      <c r="D46" s="1"/>
      <c r="E46" s="1" t="s">
        <v>48</v>
      </c>
      <c r="F46" s="4">
        <v>0</v>
      </c>
      <c r="G46" s="5"/>
      <c r="H46" s="4">
        <v>0</v>
      </c>
      <c r="I46" s="5"/>
      <c r="J46" s="4">
        <v>125</v>
      </c>
      <c r="K46" s="5"/>
      <c r="L46" s="4">
        <v>0</v>
      </c>
      <c r="M46" s="5"/>
      <c r="N46" s="4">
        <v>0</v>
      </c>
    </row>
    <row r="47" spans="1:14" x14ac:dyDescent="0.25">
      <c r="A47" s="1"/>
      <c r="B47" s="1"/>
      <c r="C47" s="1"/>
      <c r="D47" s="1"/>
      <c r="E47" s="1" t="s">
        <v>49</v>
      </c>
      <c r="F47" s="4">
        <v>0</v>
      </c>
      <c r="G47" s="5"/>
      <c r="H47" s="4">
        <v>0</v>
      </c>
      <c r="I47" s="5"/>
      <c r="J47" s="4">
        <v>0</v>
      </c>
      <c r="K47" s="5"/>
      <c r="L47" s="4">
        <v>0</v>
      </c>
      <c r="M47" s="5"/>
      <c r="N47" s="4">
        <v>5076</v>
      </c>
    </row>
    <row r="48" spans="1:14" ht="15.75" thickBot="1" x14ac:dyDescent="0.3">
      <c r="A48" s="1"/>
      <c r="B48" s="1"/>
      <c r="C48" s="1"/>
      <c r="D48" s="1"/>
      <c r="E48" s="1" t="s">
        <v>50</v>
      </c>
      <c r="F48" s="6">
        <v>0</v>
      </c>
      <c r="G48" s="5"/>
      <c r="H48" s="6">
        <v>25</v>
      </c>
      <c r="I48" s="5"/>
      <c r="J48" s="6">
        <v>0</v>
      </c>
      <c r="K48" s="5"/>
      <c r="L48" s="6">
        <v>150</v>
      </c>
      <c r="M48" s="5"/>
      <c r="N48" s="6">
        <v>300</v>
      </c>
    </row>
    <row r="49" spans="1:14" x14ac:dyDescent="0.25">
      <c r="A49" s="1"/>
      <c r="B49" s="1"/>
      <c r="C49" s="1"/>
      <c r="D49" s="1" t="s">
        <v>51</v>
      </c>
      <c r="E49" s="1"/>
      <c r="F49" s="4">
        <f>ROUND(SUM(F38:F48),5)</f>
        <v>298.99</v>
      </c>
      <c r="G49" s="5"/>
      <c r="H49" s="4">
        <f>ROUND(SUM(H38:H48),5)</f>
        <v>300</v>
      </c>
      <c r="I49" s="5"/>
      <c r="J49" s="4">
        <f>ROUND(SUM(J38:J48),5)</f>
        <v>1821.14</v>
      </c>
      <c r="K49" s="5"/>
      <c r="L49" s="4">
        <f>ROUND(SUM(L38:L48),5)</f>
        <v>1850</v>
      </c>
      <c r="M49" s="5"/>
      <c r="N49" s="4">
        <f>ROUND(SUM(N38:N48),5)</f>
        <v>8676</v>
      </c>
    </row>
    <row r="50" spans="1:14" x14ac:dyDescent="0.25">
      <c r="A50" s="1"/>
      <c r="B50" s="1"/>
      <c r="C50" s="1"/>
      <c r="D50" s="1" t="s">
        <v>52</v>
      </c>
      <c r="E50" s="1"/>
      <c r="F50" s="4"/>
      <c r="G50" s="5"/>
      <c r="H50" s="4"/>
      <c r="I50" s="5"/>
      <c r="J50" s="4"/>
      <c r="K50" s="5"/>
      <c r="L50" s="4"/>
      <c r="M50" s="5"/>
      <c r="N50" s="4"/>
    </row>
    <row r="51" spans="1:14" x14ac:dyDescent="0.25">
      <c r="A51" s="1"/>
      <c r="B51" s="1"/>
      <c r="C51" s="1"/>
      <c r="D51" s="1"/>
      <c r="E51" s="1" t="s">
        <v>53</v>
      </c>
      <c r="F51" s="4">
        <v>0</v>
      </c>
      <c r="G51" s="5"/>
      <c r="H51" s="4">
        <v>0</v>
      </c>
      <c r="I51" s="5"/>
      <c r="J51" s="4">
        <v>0</v>
      </c>
      <c r="K51" s="5"/>
      <c r="L51" s="4">
        <v>1098</v>
      </c>
      <c r="M51" s="5"/>
      <c r="N51" s="4">
        <v>2196</v>
      </c>
    </row>
    <row r="52" spans="1:14" ht="15.75" thickBot="1" x14ac:dyDescent="0.3">
      <c r="A52" s="1"/>
      <c r="B52" s="1"/>
      <c r="C52" s="1"/>
      <c r="D52" s="1"/>
      <c r="E52" s="1" t="s">
        <v>54</v>
      </c>
      <c r="F52" s="6">
        <v>53.04</v>
      </c>
      <c r="G52" s="5"/>
      <c r="H52" s="6"/>
      <c r="I52" s="5"/>
      <c r="J52" s="6">
        <v>318.24</v>
      </c>
      <c r="K52" s="5"/>
      <c r="L52" s="6"/>
      <c r="M52" s="5"/>
      <c r="N52" s="6"/>
    </row>
    <row r="53" spans="1:14" x14ac:dyDescent="0.25">
      <c r="A53" s="1"/>
      <c r="B53" s="1"/>
      <c r="C53" s="1"/>
      <c r="D53" s="1" t="s">
        <v>55</v>
      </c>
      <c r="E53" s="1"/>
      <c r="F53" s="4">
        <f>ROUND(SUM(F50:F52),5)</f>
        <v>53.04</v>
      </c>
      <c r="G53" s="5"/>
      <c r="H53" s="4">
        <f>ROUND(SUM(H50:H52),5)</f>
        <v>0</v>
      </c>
      <c r="I53" s="5"/>
      <c r="J53" s="4">
        <f>ROUND(SUM(J50:J52),5)</f>
        <v>318.24</v>
      </c>
      <c r="K53" s="5"/>
      <c r="L53" s="4">
        <f>ROUND(SUM(L50:L52),5)</f>
        <v>1098</v>
      </c>
      <c r="M53" s="5"/>
      <c r="N53" s="4">
        <f>ROUND(SUM(N50:N52),5)</f>
        <v>2196</v>
      </c>
    </row>
    <row r="54" spans="1:14" x14ac:dyDescent="0.25">
      <c r="A54" s="1"/>
      <c r="B54" s="1"/>
      <c r="C54" s="1"/>
      <c r="D54" s="1" t="s">
        <v>56</v>
      </c>
      <c r="E54" s="1"/>
      <c r="F54" s="4"/>
      <c r="G54" s="5"/>
      <c r="H54" s="4"/>
      <c r="I54" s="5"/>
      <c r="J54" s="4"/>
      <c r="K54" s="5"/>
      <c r="L54" s="4"/>
      <c r="M54" s="5"/>
      <c r="N54" s="4"/>
    </row>
    <row r="55" spans="1:14" x14ac:dyDescent="0.25">
      <c r="A55" s="1"/>
      <c r="B55" s="1"/>
      <c r="C55" s="1"/>
      <c r="D55" s="1"/>
      <c r="E55" s="1" t="s">
        <v>57</v>
      </c>
      <c r="F55" s="4">
        <v>5416.67</v>
      </c>
      <c r="G55" s="5"/>
      <c r="H55" s="4">
        <v>5416.66</v>
      </c>
      <c r="I55" s="5"/>
      <c r="J55" s="4">
        <v>32500.01</v>
      </c>
      <c r="K55" s="5"/>
      <c r="L55" s="4">
        <v>32500</v>
      </c>
      <c r="M55" s="5"/>
      <c r="N55" s="4">
        <v>65000</v>
      </c>
    </row>
    <row r="56" spans="1:14" x14ac:dyDescent="0.25">
      <c r="A56" s="1"/>
      <c r="B56" s="1"/>
      <c r="C56" s="1"/>
      <c r="D56" s="1"/>
      <c r="E56" s="1" t="s">
        <v>58</v>
      </c>
      <c r="F56" s="4">
        <v>0</v>
      </c>
      <c r="G56" s="5"/>
      <c r="H56" s="4"/>
      <c r="I56" s="5"/>
      <c r="J56" s="4">
        <v>0</v>
      </c>
      <c r="K56" s="5"/>
      <c r="L56" s="4">
        <v>0</v>
      </c>
      <c r="M56" s="5"/>
      <c r="N56" s="4">
        <v>0</v>
      </c>
    </row>
    <row r="57" spans="1:14" x14ac:dyDescent="0.25">
      <c r="A57" s="1"/>
      <c r="B57" s="1"/>
      <c r="C57" s="1"/>
      <c r="D57" s="1"/>
      <c r="E57" s="1" t="s">
        <v>59</v>
      </c>
      <c r="F57" s="4">
        <v>1449</v>
      </c>
      <c r="G57" s="5"/>
      <c r="H57" s="4">
        <v>333.34</v>
      </c>
      <c r="I57" s="5"/>
      <c r="J57" s="4">
        <v>7318.5</v>
      </c>
      <c r="K57" s="5"/>
      <c r="L57" s="4">
        <v>2000</v>
      </c>
      <c r="M57" s="5"/>
      <c r="N57" s="4">
        <v>4000</v>
      </c>
    </row>
    <row r="58" spans="1:14" x14ac:dyDescent="0.25">
      <c r="A58" s="1"/>
      <c r="B58" s="1"/>
      <c r="C58" s="1"/>
      <c r="D58" s="1"/>
      <c r="E58" s="1" t="s">
        <v>60</v>
      </c>
      <c r="F58" s="4">
        <v>250</v>
      </c>
      <c r="G58" s="5"/>
      <c r="H58" s="4">
        <v>250</v>
      </c>
      <c r="I58" s="5"/>
      <c r="J58" s="4">
        <v>1500</v>
      </c>
      <c r="K58" s="5"/>
      <c r="L58" s="4">
        <v>1500</v>
      </c>
      <c r="M58" s="5"/>
      <c r="N58" s="4">
        <v>3000</v>
      </c>
    </row>
    <row r="59" spans="1:14" x14ac:dyDescent="0.25">
      <c r="A59" s="1"/>
      <c r="B59" s="1"/>
      <c r="C59" s="1"/>
      <c r="D59" s="1"/>
      <c r="E59" s="1" t="s">
        <v>61</v>
      </c>
      <c r="F59" s="4">
        <v>544.34</v>
      </c>
      <c r="G59" s="5"/>
      <c r="H59" s="4">
        <v>439.84</v>
      </c>
      <c r="I59" s="5"/>
      <c r="J59" s="4">
        <v>3160.88</v>
      </c>
      <c r="K59" s="5"/>
      <c r="L59" s="4">
        <v>2639</v>
      </c>
      <c r="M59" s="5"/>
      <c r="N59" s="4">
        <v>5278</v>
      </c>
    </row>
    <row r="60" spans="1:14" ht="15.75" thickBot="1" x14ac:dyDescent="0.3">
      <c r="A60" s="1"/>
      <c r="B60" s="1"/>
      <c r="C60" s="1"/>
      <c r="D60" s="1"/>
      <c r="E60" s="1" t="s">
        <v>62</v>
      </c>
      <c r="F60" s="6">
        <v>100</v>
      </c>
      <c r="G60" s="5"/>
      <c r="H60" s="6">
        <v>100</v>
      </c>
      <c r="I60" s="5"/>
      <c r="J60" s="6">
        <v>600</v>
      </c>
      <c r="K60" s="5"/>
      <c r="L60" s="6">
        <v>600</v>
      </c>
      <c r="M60" s="5"/>
      <c r="N60" s="6">
        <v>1200</v>
      </c>
    </row>
    <row r="61" spans="1:14" x14ac:dyDescent="0.25">
      <c r="A61" s="1"/>
      <c r="B61" s="1"/>
      <c r="C61" s="1"/>
      <c r="D61" s="1" t="s">
        <v>63</v>
      </c>
      <c r="E61" s="1"/>
      <c r="F61" s="4">
        <f>ROUND(SUM(F54:F60),5)</f>
        <v>7760.01</v>
      </c>
      <c r="G61" s="5"/>
      <c r="H61" s="4">
        <f>ROUND(SUM(H54:H60),5)</f>
        <v>6539.84</v>
      </c>
      <c r="I61" s="5"/>
      <c r="J61" s="4">
        <f>ROUND(SUM(J54:J60),5)</f>
        <v>45079.39</v>
      </c>
      <c r="K61" s="5"/>
      <c r="L61" s="4">
        <f>ROUND(SUM(L54:L60),5)</f>
        <v>39239</v>
      </c>
      <c r="M61" s="5"/>
      <c r="N61" s="4">
        <f>ROUND(SUM(N54:N60),5)</f>
        <v>78478</v>
      </c>
    </row>
    <row r="62" spans="1:14" x14ac:dyDescent="0.25">
      <c r="A62" s="1"/>
      <c r="B62" s="1"/>
      <c r="C62" s="1"/>
      <c r="D62" s="1" t="s">
        <v>64</v>
      </c>
      <c r="E62" s="1"/>
      <c r="F62" s="4"/>
      <c r="G62" s="5"/>
      <c r="H62" s="4"/>
      <c r="I62" s="5"/>
      <c r="J62" s="4"/>
      <c r="K62" s="5"/>
      <c r="L62" s="4"/>
      <c r="M62" s="5"/>
      <c r="N62" s="4"/>
    </row>
    <row r="63" spans="1:14" x14ac:dyDescent="0.25">
      <c r="A63" s="1"/>
      <c r="B63" s="1"/>
      <c r="C63" s="1"/>
      <c r="D63" s="1"/>
      <c r="E63" s="1" t="s">
        <v>65</v>
      </c>
      <c r="F63" s="4">
        <v>75</v>
      </c>
      <c r="G63" s="5"/>
      <c r="H63" s="4">
        <v>0</v>
      </c>
      <c r="I63" s="5"/>
      <c r="J63" s="4">
        <v>75</v>
      </c>
      <c r="K63" s="5"/>
      <c r="L63" s="4">
        <v>400</v>
      </c>
      <c r="M63" s="5"/>
      <c r="N63" s="4">
        <v>800</v>
      </c>
    </row>
    <row r="64" spans="1:14" x14ac:dyDescent="0.25">
      <c r="A64" s="1"/>
      <c r="B64" s="1"/>
      <c r="C64" s="1"/>
      <c r="D64" s="1"/>
      <c r="E64" s="1" t="s">
        <v>66</v>
      </c>
      <c r="F64" s="4">
        <v>690.3</v>
      </c>
      <c r="G64" s="5"/>
      <c r="H64" s="4">
        <v>579.16</v>
      </c>
      <c r="I64" s="5"/>
      <c r="J64" s="4">
        <v>1173.23</v>
      </c>
      <c r="K64" s="5"/>
      <c r="L64" s="4">
        <v>3475</v>
      </c>
      <c r="M64" s="5"/>
      <c r="N64" s="4">
        <v>6950</v>
      </c>
    </row>
    <row r="65" spans="1:14" ht="15.75" thickBot="1" x14ac:dyDescent="0.3">
      <c r="A65" s="1"/>
      <c r="B65" s="1"/>
      <c r="C65" s="1"/>
      <c r="D65" s="1"/>
      <c r="E65" s="1" t="s">
        <v>67</v>
      </c>
      <c r="F65" s="7">
        <v>75</v>
      </c>
      <c r="G65" s="5"/>
      <c r="H65" s="7"/>
      <c r="I65" s="5"/>
      <c r="J65" s="7">
        <v>75</v>
      </c>
      <c r="K65" s="5"/>
      <c r="L65" s="7">
        <v>0</v>
      </c>
      <c r="M65" s="5"/>
      <c r="N65" s="7">
        <v>0</v>
      </c>
    </row>
    <row r="66" spans="1:14" ht="15.75" thickBot="1" x14ac:dyDescent="0.3">
      <c r="A66" s="1"/>
      <c r="B66" s="1"/>
      <c r="C66" s="1"/>
      <c r="D66" s="1" t="s">
        <v>68</v>
      </c>
      <c r="E66" s="1"/>
      <c r="F66" s="9">
        <f>ROUND(SUM(F62:F65),5)</f>
        <v>840.3</v>
      </c>
      <c r="G66" s="5"/>
      <c r="H66" s="9">
        <f>ROUND(SUM(H62:H65),5)</f>
        <v>579.16</v>
      </c>
      <c r="I66" s="5"/>
      <c r="J66" s="9">
        <f>ROUND(SUM(J62:J65),5)</f>
        <v>1323.23</v>
      </c>
      <c r="K66" s="5"/>
      <c r="L66" s="9">
        <f>ROUND(SUM(L62:L65),5)</f>
        <v>3875</v>
      </c>
      <c r="M66" s="5"/>
      <c r="N66" s="9">
        <f>ROUND(SUM(N62:N65),5)</f>
        <v>7750</v>
      </c>
    </row>
    <row r="67" spans="1:14" ht="15.75" thickBot="1" x14ac:dyDescent="0.3">
      <c r="A67" s="1"/>
      <c r="B67" s="1"/>
      <c r="C67" s="1" t="s">
        <v>69</v>
      </c>
      <c r="D67" s="1"/>
      <c r="E67" s="1"/>
      <c r="F67" s="9">
        <f>ROUND(F28+F32+F37+F49+F53+F61+F66,5)</f>
        <v>14310.5</v>
      </c>
      <c r="G67" s="5"/>
      <c r="H67" s="9">
        <f>ROUND(H28+H32+H37+H49+H53+H61+H66,5)</f>
        <v>7938.16</v>
      </c>
      <c r="I67" s="5"/>
      <c r="J67" s="9">
        <f>ROUND(J28+J32+J37+J49+J53+J61+J66,5)</f>
        <v>78352.92</v>
      </c>
      <c r="K67" s="5"/>
      <c r="L67" s="9">
        <f>ROUND(L28+L32+L37+L49+L53+L61+L66,5)</f>
        <v>50177</v>
      </c>
      <c r="M67" s="5"/>
      <c r="N67" s="9">
        <f>ROUND(N28+N32+N37+N49+N53+N61+N66,5)</f>
        <v>104330</v>
      </c>
    </row>
    <row r="68" spans="1:14" ht="15.75" thickBot="1" x14ac:dyDescent="0.3">
      <c r="A68" s="1"/>
      <c r="B68" s="1" t="s">
        <v>70</v>
      </c>
      <c r="C68" s="1"/>
      <c r="D68" s="1"/>
      <c r="E68" s="1"/>
      <c r="F68" s="9">
        <f>ROUND(F3+F27-F67,5)</f>
        <v>2360.46</v>
      </c>
      <c r="G68" s="5"/>
      <c r="H68" s="9">
        <f>ROUND(H3+H27-H67,5)</f>
        <v>-286.75</v>
      </c>
      <c r="I68" s="5"/>
      <c r="J68" s="9">
        <f>ROUND(J3+J27-J67,5)</f>
        <v>32983.760000000002</v>
      </c>
      <c r="K68" s="5"/>
      <c r="L68" s="9">
        <f>ROUND(L3+L27-L67,5)</f>
        <v>14831.5</v>
      </c>
      <c r="M68" s="5"/>
      <c r="N68" s="9">
        <f>ROUND(N3+N27-N67,5)</f>
        <v>2287</v>
      </c>
    </row>
    <row r="69" spans="1:14" s="11" customFormat="1" ht="12" thickBot="1" x14ac:dyDescent="0.25">
      <c r="A69" s="1" t="s">
        <v>71</v>
      </c>
      <c r="B69" s="1"/>
      <c r="C69" s="1"/>
      <c r="D69" s="1"/>
      <c r="E69" s="1"/>
      <c r="F69" s="10">
        <f>F68</f>
        <v>2360.46</v>
      </c>
      <c r="G69" s="1"/>
      <c r="H69" s="10">
        <f>H68</f>
        <v>-286.75</v>
      </c>
      <c r="I69" s="1"/>
      <c r="J69" s="10">
        <f>J68</f>
        <v>32983.760000000002</v>
      </c>
      <c r="K69" s="1"/>
      <c r="L69" s="10">
        <f>L68</f>
        <v>14831.5</v>
      </c>
      <c r="M69" s="1"/>
      <c r="N69" s="10">
        <f>N68</f>
        <v>2287</v>
      </c>
    </row>
    <row r="70" spans="1:14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12:44 PM
&amp;"Arial,Bold"&amp;8 04/06/21
&amp;"Arial,Bold"&amp;8 Accrual Basis&amp;C&amp;"Arial,Bold"&amp;12 El Camino Real de los Tejas National Historic Trail Assn
&amp;"Arial,Bold"&amp;14 Profit &amp;&amp; Loss Budget Performance
&amp;"Arial,Bold"&amp;10 March 2021</oddHeader>
    <oddFooter>&amp;R&amp;"Arial,Bold"&amp;8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checking account detail</vt:lpstr>
      <vt:lpstr>balance sheet</vt:lpstr>
      <vt:lpstr>p&amp;l by grant</vt:lpstr>
      <vt:lpstr>budget vs actual</vt:lpstr>
      <vt:lpstr>'balance sheet'!Print_Titles</vt:lpstr>
      <vt:lpstr>'budget vs actual'!Print_Titles</vt:lpstr>
      <vt:lpstr>'checking account detail'!Print_Titles</vt:lpstr>
      <vt:lpstr>'p&amp;l by grant'!Print_Titles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2021-04-06T17:25:57Z</dcterms:created>
  <dcterms:modified xsi:type="dcterms:W3CDTF">2021-04-06T18:01:57Z</dcterms:modified>
</cp:coreProperties>
</file>